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eu Drive\Licitações 2023\XXX - Pregão Presencial - SRP Serviços de Limpeza\"/>
    </mc:Choice>
  </mc:AlternateContent>
  <bookViews>
    <workbookView xWindow="0" yWindow="0" windowWidth="28800" windowHeight="12435" tabRatio="943" firstSheet="5" activeTab="16"/>
  </bookViews>
  <sheets>
    <sheet name="CAPA" sheetId="1" r:id="rId1"/>
    <sheet name="PREÇO_TOTAL_MENSAL" sheetId="2" r:id="rId2"/>
    <sheet name="EDUCAÇÃO" sheetId="3" state="hidden" r:id="rId3"/>
    <sheet name="SAUDE" sheetId="4" state="hidden" r:id="rId4"/>
    <sheet name="ADM" sheetId="5" state="hidden" r:id="rId5"/>
    <sheet name="ASG_5H_20P" sheetId="6" r:id="rId6"/>
    <sheet name="ASG_5H_40P" sheetId="7" r:id="rId7"/>
    <sheet name="ASG_8H_20P" sheetId="8" r:id="rId8"/>
    <sheet name="ASG_8H_40P" sheetId="9" r:id="rId9"/>
    <sheet name="PORTEIRO_NOTURNO_12X36" sheetId="10" r:id="rId10"/>
    <sheet name="PORTEIRO_DIURNO_12X36" sheetId="11" r:id="rId11"/>
    <sheet name="MERENDEIRA_5H_20P" sheetId="12" r:id="rId12"/>
    <sheet name="MERENDEIRA_8H_20P" sheetId="13" r:id="rId13"/>
    <sheet name="COPEIRO_8H" sheetId="14" r:id="rId14"/>
    <sheet name="RECEPCIONISTA_8H" sheetId="15" r:id="rId15"/>
    <sheet name="RECEPCIONISTA_5H" sheetId="16" r:id="rId16"/>
    <sheet name="AXILIAR_CRECHE_8H" sheetId="17" r:id="rId17"/>
  </sheets>
  <calcPr calcId="152511"/>
</workbook>
</file>

<file path=xl/calcChain.xml><?xml version="1.0" encoding="utf-8"?>
<calcChain xmlns="http://schemas.openxmlformats.org/spreadsheetml/2006/main">
  <c r="B78" i="17" l="1"/>
  <c r="E75" i="17"/>
  <c r="D75" i="17"/>
  <c r="E67" i="17"/>
  <c r="E69" i="17" s="1"/>
  <c r="D78" i="17" s="1"/>
  <c r="E78" i="17" s="1"/>
  <c r="D67" i="17"/>
  <c r="E60" i="17"/>
  <c r="E43" i="17"/>
  <c r="D43" i="17"/>
  <c r="E41" i="17"/>
  <c r="D41" i="17"/>
  <c r="E34" i="17"/>
  <c r="D34" i="17"/>
  <c r="E25" i="17"/>
  <c r="E46" i="17" s="1"/>
  <c r="E48" i="17" s="1"/>
  <c r="E62" i="17" s="1"/>
  <c r="D25" i="17"/>
  <c r="E16" i="17"/>
  <c r="D16" i="17"/>
  <c r="D46" i="17" s="1"/>
  <c r="B77" i="16"/>
  <c r="E74" i="16"/>
  <c r="D74" i="16"/>
  <c r="E66" i="16"/>
  <c r="E68" i="16" s="1"/>
  <c r="D77" i="16" s="1"/>
  <c r="D66" i="16"/>
  <c r="E59" i="16"/>
  <c r="E43" i="16"/>
  <c r="D43" i="16"/>
  <c r="E41" i="16"/>
  <c r="D41" i="16"/>
  <c r="E34" i="16"/>
  <c r="D34" i="16"/>
  <c r="E25" i="16"/>
  <c r="E46" i="16" s="1"/>
  <c r="E48" i="16" s="1"/>
  <c r="E61" i="16" s="1"/>
  <c r="D25" i="16"/>
  <c r="E16" i="16"/>
  <c r="D16" i="16"/>
  <c r="D46" i="16" s="1"/>
  <c r="B77" i="15"/>
  <c r="E74" i="15"/>
  <c r="D74" i="15"/>
  <c r="E66" i="15"/>
  <c r="E68" i="15" s="1"/>
  <c r="D77" i="15" s="1"/>
  <c r="D66" i="15"/>
  <c r="E59" i="15"/>
  <c r="E43" i="15"/>
  <c r="D43" i="15"/>
  <c r="E41" i="15"/>
  <c r="D41" i="15"/>
  <c r="E34" i="15"/>
  <c r="D34" i="15"/>
  <c r="E25" i="15"/>
  <c r="E46" i="15" s="1"/>
  <c r="E48" i="15" s="1"/>
  <c r="E61" i="15" s="1"/>
  <c r="D25" i="15"/>
  <c r="E16" i="15"/>
  <c r="D16" i="15"/>
  <c r="D46" i="15" s="1"/>
  <c r="E13" i="15"/>
  <c r="B77" i="14"/>
  <c r="E74" i="14"/>
  <c r="D74" i="14"/>
  <c r="E66" i="14"/>
  <c r="E68" i="14" s="1"/>
  <c r="D77" i="14" s="1"/>
  <c r="H46" i="3" s="1"/>
  <c r="J46" i="3" s="1"/>
  <c r="L46" i="3" s="1"/>
  <c r="D66" i="14"/>
  <c r="E59" i="14"/>
  <c r="E43" i="14"/>
  <c r="D43" i="14"/>
  <c r="E41" i="14"/>
  <c r="D41" i="14"/>
  <c r="E34" i="14"/>
  <c r="D34" i="14"/>
  <c r="E25" i="14"/>
  <c r="E46" i="14" s="1"/>
  <c r="E48" i="14" s="1"/>
  <c r="E61" i="14" s="1"/>
  <c r="D25" i="14"/>
  <c r="E16" i="14"/>
  <c r="D16" i="14"/>
  <c r="D46" i="14" s="1"/>
  <c r="E13" i="14"/>
  <c r="B78" i="13"/>
  <c r="E75" i="13"/>
  <c r="D75" i="13"/>
  <c r="E67" i="13"/>
  <c r="E69" i="13" s="1"/>
  <c r="D78" i="13" s="1"/>
  <c r="D67" i="13"/>
  <c r="E60" i="13"/>
  <c r="E44" i="13"/>
  <c r="D44" i="13"/>
  <c r="E42" i="13"/>
  <c r="D42" i="13"/>
  <c r="E35" i="13"/>
  <c r="D35" i="13"/>
  <c r="E26" i="13"/>
  <c r="E47" i="13" s="1"/>
  <c r="E49" i="13" s="1"/>
  <c r="E62" i="13" s="1"/>
  <c r="D26" i="13"/>
  <c r="E17" i="13"/>
  <c r="D17" i="13"/>
  <c r="D47" i="13" s="1"/>
  <c r="E14" i="13"/>
  <c r="B78" i="12"/>
  <c r="E75" i="12"/>
  <c r="D75" i="12"/>
  <c r="E67" i="12"/>
  <c r="D67" i="12"/>
  <c r="E60" i="12"/>
  <c r="E44" i="12"/>
  <c r="D44" i="12"/>
  <c r="E42" i="12"/>
  <c r="D42" i="12"/>
  <c r="E35" i="12"/>
  <c r="D35" i="12"/>
  <c r="E26" i="12"/>
  <c r="E47" i="12" s="1"/>
  <c r="E49" i="12" s="1"/>
  <c r="E62" i="12" s="1"/>
  <c r="D26" i="12"/>
  <c r="E17" i="12"/>
  <c r="D17" i="12"/>
  <c r="D47" i="12" s="1"/>
  <c r="E14" i="12"/>
  <c r="B78" i="11"/>
  <c r="E75" i="11"/>
  <c r="D75" i="11"/>
  <c r="E67" i="11"/>
  <c r="E69" i="11" s="1"/>
  <c r="D78" i="11" s="1"/>
  <c r="D67" i="11"/>
  <c r="E60" i="11"/>
  <c r="E44" i="11"/>
  <c r="D44" i="11"/>
  <c r="E42" i="11"/>
  <c r="D42" i="11"/>
  <c r="E35" i="11"/>
  <c r="D35" i="11"/>
  <c r="E26" i="11"/>
  <c r="E47" i="11" s="1"/>
  <c r="E49" i="11" s="1"/>
  <c r="E62" i="11" s="1"/>
  <c r="D26" i="11"/>
  <c r="E17" i="11"/>
  <c r="D17" i="11"/>
  <c r="D47" i="11" s="1"/>
  <c r="E14" i="11"/>
  <c r="B79" i="10"/>
  <c r="E76" i="10"/>
  <c r="D76" i="10"/>
  <c r="E68" i="10"/>
  <c r="E70" i="10" s="1"/>
  <c r="D79" i="10" s="1"/>
  <c r="D68" i="10"/>
  <c r="E61" i="10"/>
  <c r="E45" i="10"/>
  <c r="D45" i="10"/>
  <c r="E43" i="10"/>
  <c r="D43" i="10"/>
  <c r="E36" i="10"/>
  <c r="D36" i="10"/>
  <c r="E27" i="10"/>
  <c r="E48" i="10" s="1"/>
  <c r="E50" i="10" s="1"/>
  <c r="E63" i="10" s="1"/>
  <c r="D27" i="10"/>
  <c r="E18" i="10"/>
  <c r="D18" i="10"/>
  <c r="D48" i="10" s="1"/>
  <c r="E15" i="10"/>
  <c r="B78" i="9"/>
  <c r="E75" i="9"/>
  <c r="D75" i="9"/>
  <c r="E67" i="9"/>
  <c r="E69" i="9" s="1"/>
  <c r="D78" i="9" s="1"/>
  <c r="D67" i="9"/>
  <c r="E60" i="9"/>
  <c r="E44" i="9"/>
  <c r="D44" i="9"/>
  <c r="E42" i="9"/>
  <c r="D42" i="9"/>
  <c r="E35" i="9"/>
  <c r="D35" i="9"/>
  <c r="E26" i="9"/>
  <c r="E47" i="9" s="1"/>
  <c r="E49" i="9" s="1"/>
  <c r="E62" i="9" s="1"/>
  <c r="D26" i="9"/>
  <c r="E17" i="9"/>
  <c r="D17" i="9"/>
  <c r="D47" i="9" s="1"/>
  <c r="E14" i="9"/>
  <c r="B78" i="8"/>
  <c r="E75" i="8"/>
  <c r="D75" i="8"/>
  <c r="E67" i="8"/>
  <c r="D67" i="8"/>
  <c r="E60" i="8"/>
  <c r="E44" i="8"/>
  <c r="D44" i="8"/>
  <c r="E42" i="8"/>
  <c r="D42" i="8"/>
  <c r="E35" i="8"/>
  <c r="D35" i="8"/>
  <c r="E26" i="8"/>
  <c r="E47" i="8" s="1"/>
  <c r="E49" i="8" s="1"/>
  <c r="E62" i="8" s="1"/>
  <c r="D26" i="8"/>
  <c r="E17" i="8"/>
  <c r="D17" i="8"/>
  <c r="D47" i="8" s="1"/>
  <c r="E14" i="8"/>
  <c r="B78" i="7"/>
  <c r="E75" i="7"/>
  <c r="D75" i="7"/>
  <c r="E67" i="7"/>
  <c r="E69" i="7" s="1"/>
  <c r="D78" i="7" s="1"/>
  <c r="D67" i="7"/>
  <c r="E60" i="7"/>
  <c r="E44" i="7"/>
  <c r="D44" i="7"/>
  <c r="E42" i="7"/>
  <c r="D42" i="7"/>
  <c r="E35" i="7"/>
  <c r="D35" i="7"/>
  <c r="E26" i="7"/>
  <c r="E47" i="7" s="1"/>
  <c r="E49" i="7" s="1"/>
  <c r="E62" i="7" s="1"/>
  <c r="D26" i="7"/>
  <c r="E17" i="7"/>
  <c r="D17" i="7"/>
  <c r="D47" i="7" s="1"/>
  <c r="E14" i="7"/>
  <c r="B78" i="6"/>
  <c r="E75" i="6"/>
  <c r="D75" i="6"/>
  <c r="E67" i="6"/>
  <c r="E69" i="6" s="1"/>
  <c r="D78" i="6" s="1"/>
  <c r="H29" i="5" s="1"/>
  <c r="D67" i="6"/>
  <c r="E60" i="6"/>
  <c r="E44" i="6"/>
  <c r="D44" i="6"/>
  <c r="E42" i="6"/>
  <c r="D42" i="6"/>
  <c r="E35" i="6"/>
  <c r="D35" i="6"/>
  <c r="E26" i="6"/>
  <c r="E47" i="6" s="1"/>
  <c r="E49" i="6" s="1"/>
  <c r="E62" i="6" s="1"/>
  <c r="D26" i="6"/>
  <c r="E17" i="6"/>
  <c r="D17" i="6"/>
  <c r="D47" i="6" s="1"/>
  <c r="E14" i="6"/>
  <c r="A37" i="5"/>
  <c r="A36" i="5"/>
  <c r="A35" i="5"/>
  <c r="G34" i="5"/>
  <c r="A34" i="5"/>
  <c r="H33" i="5"/>
  <c r="A33" i="5"/>
  <c r="A32" i="5"/>
  <c r="A31" i="5"/>
  <c r="G30" i="5"/>
  <c r="D28" i="2" s="1"/>
  <c r="A30" i="5"/>
  <c r="A29" i="5"/>
  <c r="A28" i="5"/>
  <c r="A27" i="5"/>
  <c r="M23" i="5"/>
  <c r="G37" i="5" s="1"/>
  <c r="L23" i="5"/>
  <c r="G36" i="5" s="1"/>
  <c r="K23" i="5"/>
  <c r="G35" i="5" s="1"/>
  <c r="J23" i="5"/>
  <c r="I23" i="5"/>
  <c r="G33" i="5" s="1"/>
  <c r="H23" i="5"/>
  <c r="G32" i="5" s="1"/>
  <c r="G23" i="5"/>
  <c r="G31" i="5" s="1"/>
  <c r="F23" i="5"/>
  <c r="G28" i="5" s="1"/>
  <c r="E23" i="5"/>
  <c r="G27" i="5" s="1"/>
  <c r="D23" i="5"/>
  <c r="C23" i="5"/>
  <c r="A15" i="5"/>
  <c r="A16" i="5" s="1"/>
  <c r="A17" i="5" s="1"/>
  <c r="A18" i="5" s="1"/>
  <c r="A19" i="5" s="1"/>
  <c r="A20" i="5" s="1"/>
  <c r="A21" i="5" s="1"/>
  <c r="A22" i="5" s="1"/>
  <c r="A11" i="5"/>
  <c r="A12" i="5" s="1"/>
  <c r="A13" i="5" s="1"/>
  <c r="A14" i="5" s="1"/>
  <c r="A9" i="5"/>
  <c r="A10" i="5" s="1"/>
  <c r="G41" i="4"/>
  <c r="A41" i="4"/>
  <c r="H40" i="4"/>
  <c r="J40" i="4" s="1"/>
  <c r="L40" i="4" s="1"/>
  <c r="A40" i="4"/>
  <c r="G39" i="4"/>
  <c r="A39" i="4"/>
  <c r="A38" i="4"/>
  <c r="G37" i="4"/>
  <c r="A37" i="4"/>
  <c r="A36" i="4"/>
  <c r="G35" i="4"/>
  <c r="A35" i="4"/>
  <c r="A34" i="4"/>
  <c r="G33" i="4"/>
  <c r="A33" i="4"/>
  <c r="H32" i="4"/>
  <c r="A32" i="4"/>
  <c r="G31" i="4"/>
  <c r="A31" i="4"/>
  <c r="M27" i="4"/>
  <c r="L27" i="4"/>
  <c r="G40" i="4" s="1"/>
  <c r="K27" i="4"/>
  <c r="J27" i="4"/>
  <c r="G38" i="4" s="1"/>
  <c r="I27" i="4"/>
  <c r="H27" i="4"/>
  <c r="G36" i="4" s="1"/>
  <c r="G27" i="4"/>
  <c r="F27" i="4"/>
  <c r="G32" i="4" s="1"/>
  <c r="E27" i="4"/>
  <c r="D27" i="4"/>
  <c r="G34" i="4" s="1"/>
  <c r="C27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9" i="4"/>
  <c r="A48" i="3"/>
  <c r="G47" i="3"/>
  <c r="D34" i="2" s="1"/>
  <c r="G34" i="2" s="1"/>
  <c r="A47" i="3"/>
  <c r="A46" i="3"/>
  <c r="G45" i="3"/>
  <c r="A45" i="3"/>
  <c r="A44" i="3"/>
  <c r="G43" i="3"/>
  <c r="D30" i="2" s="1"/>
  <c r="A43" i="3"/>
  <c r="H42" i="3"/>
  <c r="A42" i="3"/>
  <c r="G41" i="3"/>
  <c r="A41" i="3"/>
  <c r="A40" i="3"/>
  <c r="G39" i="3"/>
  <c r="A39" i="3"/>
  <c r="A38" i="3"/>
  <c r="M34" i="3"/>
  <c r="G48" i="3" s="1"/>
  <c r="L34" i="3"/>
  <c r="K34" i="3"/>
  <c r="G46" i="3" s="1"/>
  <c r="D33" i="2" s="1"/>
  <c r="G33" i="2" s="1"/>
  <c r="J34" i="3"/>
  <c r="I34" i="3"/>
  <c r="G44" i="3" s="1"/>
  <c r="H34" i="3"/>
  <c r="G34" i="3"/>
  <c r="G42" i="3" s="1"/>
  <c r="D29" i="2" s="1"/>
  <c r="G29" i="2" s="1"/>
  <c r="F34" i="3"/>
  <c r="E34" i="3"/>
  <c r="G38" i="3" s="1"/>
  <c r="D34" i="3"/>
  <c r="C34" i="3"/>
  <c r="G40" i="3" s="1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9" i="3"/>
  <c r="A1" i="3"/>
  <c r="F41" i="2"/>
  <c r="G41" i="2" s="1"/>
  <c r="F35" i="2"/>
  <c r="F34" i="2"/>
  <c r="F33" i="2"/>
  <c r="F31" i="2"/>
  <c r="F30" i="2"/>
  <c r="F29" i="2"/>
  <c r="F28" i="2"/>
  <c r="F27" i="2"/>
  <c r="F26" i="2"/>
  <c r="A26" i="2"/>
  <c r="A27" i="2" s="1"/>
  <c r="A28" i="2" s="1"/>
  <c r="A29" i="2" s="1"/>
  <c r="A30" i="2" s="1"/>
  <c r="A31" i="2" s="1"/>
  <c r="A32" i="2" s="1"/>
  <c r="A33" i="2" s="1"/>
  <c r="A34" i="2" s="1"/>
  <c r="A35" i="2" s="1"/>
  <c r="D25" i="2"/>
  <c r="J42" i="3" l="1"/>
  <c r="L42" i="3" s="1"/>
  <c r="J32" i="4"/>
  <c r="L32" i="4" s="1"/>
  <c r="G28" i="2"/>
  <c r="D32" i="2"/>
  <c r="H34" i="4"/>
  <c r="J34" i="4" s="1"/>
  <c r="L34" i="4" s="1"/>
  <c r="H30" i="5"/>
  <c r="J30" i="5" s="1"/>
  <c r="L30" i="5" s="1"/>
  <c r="E78" i="7"/>
  <c r="H41" i="3"/>
  <c r="J41" i="3" s="1"/>
  <c r="L41" i="3" s="1"/>
  <c r="H43" i="3"/>
  <c r="J43" i="3" s="1"/>
  <c r="L43" i="3" s="1"/>
  <c r="E78" i="11"/>
  <c r="H32" i="5"/>
  <c r="J32" i="5" s="1"/>
  <c r="L32" i="5" s="1"/>
  <c r="H48" i="3"/>
  <c r="J48" i="3" s="1"/>
  <c r="L48" i="3" s="1"/>
  <c r="H41" i="4"/>
  <c r="J41" i="4" s="1"/>
  <c r="L41" i="4" s="1"/>
  <c r="E77" i="15"/>
  <c r="H37" i="5"/>
  <c r="J37" i="5" s="1"/>
  <c r="L37" i="5" s="1"/>
  <c r="H47" i="3"/>
  <c r="J47" i="3" s="1"/>
  <c r="L47" i="3" s="1"/>
  <c r="E77" i="16"/>
  <c r="H36" i="5"/>
  <c r="J36" i="5" s="1"/>
  <c r="L36" i="5" s="1"/>
  <c r="D31" i="2"/>
  <c r="G31" i="2" s="1"/>
  <c r="D35" i="2"/>
  <c r="G35" i="2" s="1"/>
  <c r="D26" i="2"/>
  <c r="G26" i="2" s="1"/>
  <c r="H36" i="4"/>
  <c r="J36" i="4" s="1"/>
  <c r="L36" i="4" s="1"/>
  <c r="E69" i="8"/>
  <c r="D78" i="8" s="1"/>
  <c r="E69" i="12"/>
  <c r="D78" i="12" s="1"/>
  <c r="G30" i="2"/>
  <c r="G29" i="5"/>
  <c r="J29" i="5" s="1"/>
  <c r="L29" i="5" s="1"/>
  <c r="M25" i="5"/>
  <c r="J33" i="5"/>
  <c r="L33" i="5" s="1"/>
  <c r="H39" i="3"/>
  <c r="J39" i="3" s="1"/>
  <c r="L39" i="3" s="1"/>
  <c r="E78" i="9"/>
  <c r="H28" i="5"/>
  <c r="J28" i="5" s="1"/>
  <c r="L28" i="5" s="1"/>
  <c r="H44" i="3"/>
  <c r="J44" i="3" s="1"/>
  <c r="L44" i="3" s="1"/>
  <c r="H37" i="4"/>
  <c r="J37" i="4" s="1"/>
  <c r="L37" i="4" s="1"/>
  <c r="E78" i="13"/>
  <c r="M29" i="4"/>
  <c r="H40" i="3"/>
  <c r="J40" i="3" s="1"/>
  <c r="L40" i="3" s="1"/>
  <c r="H33" i="4"/>
  <c r="J33" i="4" s="1"/>
  <c r="L33" i="4" s="1"/>
  <c r="E78" i="6"/>
  <c r="H31" i="5"/>
  <c r="J31" i="5" s="1"/>
  <c r="L31" i="5" s="1"/>
  <c r="E79" i="10"/>
  <c r="H35" i="4"/>
  <c r="J35" i="4" s="1"/>
  <c r="L35" i="4" s="1"/>
  <c r="H35" i="5"/>
  <c r="J35" i="5" s="1"/>
  <c r="L35" i="5" s="1"/>
  <c r="E77" i="14"/>
  <c r="H39" i="4"/>
  <c r="J39" i="4" s="1"/>
  <c r="L39" i="4" s="1"/>
  <c r="M36" i="3"/>
  <c r="D27" i="2" l="1"/>
  <c r="G27" i="2" s="1"/>
  <c r="H27" i="5"/>
  <c r="J27" i="5" s="1"/>
  <c r="E78" i="8"/>
  <c r="H31" i="4"/>
  <c r="J31" i="4" s="1"/>
  <c r="F25" i="2"/>
  <c r="G25" i="2" s="1"/>
  <c r="H38" i="3"/>
  <c r="J38" i="3" s="1"/>
  <c r="H38" i="4"/>
  <c r="J38" i="4" s="1"/>
  <c r="L38" i="4" s="1"/>
  <c r="H34" i="5"/>
  <c r="J34" i="5" s="1"/>
  <c r="L34" i="5" s="1"/>
  <c r="E78" i="12"/>
  <c r="H45" i="3"/>
  <c r="J45" i="3" s="1"/>
  <c r="L45" i="3" s="1"/>
  <c r="F32" i="2"/>
  <c r="G32" i="2"/>
  <c r="F42" i="2" s="1"/>
  <c r="F43" i="2" s="1"/>
  <c r="L31" i="4" l="1"/>
  <c r="L42" i="4" s="1"/>
  <c r="J42" i="4"/>
  <c r="L38" i="3"/>
  <c r="L49" i="3" s="1"/>
  <c r="J49" i="3"/>
  <c r="J38" i="5"/>
  <c r="L27" i="5"/>
  <c r="L38" i="5" s="1"/>
  <c r="F36" i="2"/>
  <c r="F37" i="2" s="1"/>
</calcChain>
</file>

<file path=xl/sharedStrings.xml><?xml version="1.0" encoding="utf-8"?>
<sst xmlns="http://schemas.openxmlformats.org/spreadsheetml/2006/main" count="1891" uniqueCount="289">
  <si>
    <t>TERMO DE REFERÊNCIA</t>
  </si>
  <si>
    <t>ANEXO V</t>
  </si>
  <si>
    <t>PROPOSTA DE PREÇOS</t>
  </si>
  <si>
    <t>COMPOSIÇÃO DE CUSTOS UNITÁRIOS</t>
  </si>
  <si>
    <t>À Prefeitura Municipal de Iúna</t>
  </si>
  <si>
    <t>Rua Des. Epaminondas Amaral, nº 58, Centro, Iúna/ES, CEP 29.390-000</t>
  </si>
  <si>
    <t>CNPJ nº 27.167.394/0001-23</t>
  </si>
  <si>
    <t>PROCESSO Nº:</t>
  </si>
  <si>
    <t>003893/2021</t>
  </si>
  <si>
    <t>PREGÃO PRESENCIAL Nº:</t>
  </si>
  <si>
    <t>RAZÃO SOCIAL:</t>
  </si>
  <si>
    <t>CNPJ:</t>
  </si>
  <si>
    <t>ENDEREÇO COMPLETO:</t>
  </si>
  <si>
    <t>E-MAIL:</t>
  </si>
  <si>
    <t>TELEFONE DE CONTATO:</t>
  </si>
  <si>
    <t>CELULAR:</t>
  </si>
  <si>
    <t>RESPONSÁVEL:</t>
  </si>
  <si>
    <t>VALIDADE DA PROPOSTA:</t>
  </si>
  <si>
    <t>O preço ofertado está incluído todas as despesas que, direta ou indiretamente, fazem parte do presente objeto, tais como gastos da empresa com suporte técnico e administrativo, impostos, seguros, taxas, ou quaisquer outros que possam incidir sobre gastos da empresa, sem quaisquer acréscimos em virtude de expectativa inflacionária e deduzidos os descontos eventualmente concedidos.</t>
  </si>
  <si>
    <t>LOTE 01</t>
  </si>
  <si>
    <t>ITEM</t>
  </si>
  <si>
    <t>DESCRIÇÃO</t>
  </si>
  <si>
    <t>UNID.</t>
  </si>
  <si>
    <t>QTDE.</t>
  </si>
  <si>
    <t>MÊS</t>
  </si>
  <si>
    <t>(R$) UNIT.</t>
  </si>
  <si>
    <t>(R$) TOTAL</t>
  </si>
  <si>
    <t>Auxiliar de Serviços Gerais - 8h - 20% Insalubridade</t>
  </si>
  <si>
    <t>SVMÊS</t>
  </si>
  <si>
    <t>Auxiliar de Serviços Gerais - 8h - 40% Insalubridade</t>
  </si>
  <si>
    <t>Auxiliar de Serviços Gerais - 5h - 20% Insalubridade</t>
  </si>
  <si>
    <t>Auxiliar de Serviços Gerais - 5h - 40% Insalubridade</t>
  </si>
  <si>
    <t>Porteiro Noturno (12x36)</t>
  </si>
  <si>
    <t>Porteiro Diurno (12x36)</t>
  </si>
  <si>
    <t>Merendeiro - 8h</t>
  </si>
  <si>
    <t>Merendeiro - 5h</t>
  </si>
  <si>
    <t>Copeiro - 8h</t>
  </si>
  <si>
    <t>Recepcionista - 5h</t>
  </si>
  <si>
    <t>Recepcionista - 8h</t>
  </si>
  <si>
    <t>TOTAL MENSAL</t>
  </si>
  <si>
    <t>TOTAL ANUAL</t>
  </si>
  <si>
    <t>LOTE 02</t>
  </si>
  <si>
    <t>Auxiliar de Creche - 8h</t>
  </si>
  <si>
    <t>O valor total anual da proposta comercial é de:</t>
  </si>
  <si>
    <t>...</t>
  </si>
  <si>
    <r>
      <rPr>
        <b/>
        <sz val="10"/>
        <color theme="1"/>
        <rFont val="Arial"/>
      </rPr>
      <t>DECLARAMOS</t>
    </r>
    <r>
      <rPr>
        <sz val="10"/>
        <color theme="1"/>
        <rFont val="Arial"/>
      </rPr>
      <t xml:space="preserve"> executar os serviços pelo preço por nós apresentado conforme prazo de execução determinado pelo Município a partir da ORDEM DE SERVIÇO expedida, conforme disposto no instrumento contratual e termo de referência.</t>
    </r>
  </si>
  <si>
    <t>REPRESENTANTE LEGAL</t>
  </si>
  <si>
    <t>NOME E CARGO</t>
  </si>
  <si>
    <t>RAZÃO SOCIAL</t>
  </si>
  <si>
    <t>CNPJ</t>
  </si>
  <si>
    <t>OBSERVAÇÕES IMPORTANTES PARA A PROPOSTA DE PREÇOS:</t>
  </si>
  <si>
    <t>* Estar datada, assinada e identificada (nome do representante) em sua parte final, bem como, rubricada em todas as folhas, pelo representante legal da empresa;
* Indicar os preços unitários em algarismos arábicos, com no máximo duas casas decimais. Preço total expresso em algarismos arábicos e por extenso, em moeda corrente Nacional.
* A cópia da CCT (convenção coletiva do trabalho) utilizada como referência para a elaboração da proposta e planilha de composição de preços.
* Deverá ser anexada a proposta de preços, a planilha de custos e formação de preços, obrigatoriamente conforme modelo (anexo V), vedado o preenchimento desta com dados aleatórios, sob pena de desclassificação da proposta, indicação do ano do acordo, convenção ou sentença normativa em dissídio coletivo, utilizado para referenciar a elaboração da proposta;</t>
  </si>
  <si>
    <t>EDUCAÇÃO</t>
  </si>
  <si>
    <t>QUANTITATIVOS ESTIMADOS</t>
  </si>
  <si>
    <t>LOCAL</t>
  </si>
  <si>
    <t>QUANTIDADE</t>
  </si>
  <si>
    <t>ASG</t>
  </si>
  <si>
    <t>PORTEIRO</t>
  </si>
  <si>
    <t>MERENDEIRO</t>
  </si>
  <si>
    <t>COPEIRO</t>
  </si>
  <si>
    <t>RECEPCIONISTA</t>
  </si>
  <si>
    <t>5H - 20%</t>
  </si>
  <si>
    <t>5H - 40%</t>
  </si>
  <si>
    <t>8H - 20%</t>
  </si>
  <si>
    <t>8H - 40%</t>
  </si>
  <si>
    <t>DIURNO</t>
  </si>
  <si>
    <t>NOTURNO</t>
  </si>
  <si>
    <t>5H</t>
  </si>
  <si>
    <t>8H</t>
  </si>
  <si>
    <t>1</t>
  </si>
  <si>
    <t>EMEF Urbano Rodrigues da Fonseca (Santa Clara do Irupi)</t>
  </si>
  <si>
    <t>EMEF Santa Clara do Caparaó</t>
  </si>
  <si>
    <t>EMEF Jota Ferreira (Rio Claro)</t>
  </si>
  <si>
    <t>EMEF Maria Barros Horsth</t>
  </si>
  <si>
    <t>CEI Edvânia Emerick Lobate de Melo</t>
  </si>
  <si>
    <t>EMEF Luiz Moises Heringer</t>
  </si>
  <si>
    <t>Secretaria de Educação</t>
  </si>
  <si>
    <t>EMEF Dr. Nagem Abikahir</t>
  </si>
  <si>
    <t>EMEF Deolinda Amorim de Oliveira</t>
  </si>
  <si>
    <t>CEI Vovó Orcilia</t>
  </si>
  <si>
    <t>CEI Helena Vieira de Moraes</t>
  </si>
  <si>
    <t>CMEI Maria da Penha Amorim Souza</t>
  </si>
  <si>
    <t>CEI Casulo</t>
  </si>
  <si>
    <t>EMEF Delfino Batista Vieira</t>
  </si>
  <si>
    <t>CEI Joaquim Cesar</t>
  </si>
  <si>
    <t>EMEF Alda Folego de Castro</t>
  </si>
  <si>
    <t>EMEF Elza de Castro Scardini</t>
  </si>
  <si>
    <t>EMEF Maria Scardini Justo</t>
  </si>
  <si>
    <t>EMEF Terra Corrida</t>
  </si>
  <si>
    <t>EMEF Ponte Alta</t>
  </si>
  <si>
    <t>CEI Leni Heringer</t>
  </si>
  <si>
    <t>EMEF Maria Ortiz</t>
  </si>
  <si>
    <t>EMEF Bom Sucesso</t>
  </si>
  <si>
    <t>EMEF Corrego Recreio</t>
  </si>
  <si>
    <t>EMEIEF Dalial Castro Rios</t>
  </si>
  <si>
    <t>Almoxarifado da Educação</t>
  </si>
  <si>
    <t>TOTAL</t>
  </si>
  <si>
    <t>TOTAL DE FUNCIONÁRIOS</t>
  </si>
  <si>
    <t>QTD</t>
  </si>
  <si>
    <t>Valor Unitário</t>
  </si>
  <si>
    <t>Valor Mensal</t>
  </si>
  <si>
    <t>Valor Anual</t>
  </si>
  <si>
    <t>SAÚDE</t>
  </si>
  <si>
    <t>Unidade Básica de Saúde São Joao do Principe</t>
  </si>
  <si>
    <t>Consultório Odontológico São João do Principe</t>
  </si>
  <si>
    <t>UBS Santa Clara do Urbano</t>
  </si>
  <si>
    <t>UBS Laranja da Terra</t>
  </si>
  <si>
    <t>Estratégia Saúde da Família</t>
  </si>
  <si>
    <t>Fisioterapia Pequiá</t>
  </si>
  <si>
    <t>UBS Rio Claro</t>
  </si>
  <si>
    <t>Estratégia Saúde da Família Guanabara</t>
  </si>
  <si>
    <t>Estratégia da Família Nossa Srº das Gracas</t>
  </si>
  <si>
    <t>Estratégia da Família Nossa Srº da Penha (Unidade Nova) - Pito Novo</t>
  </si>
  <si>
    <t>Estratégia da Família Quilombo</t>
  </si>
  <si>
    <t>UBS da Santíssima Trindade</t>
  </si>
  <si>
    <t>Estratégia da Família Pito - Ferreira Vale</t>
  </si>
  <si>
    <t>Estratégia da Família Vila Nova</t>
  </si>
  <si>
    <t>Estratégia da Família Quilombo (Prox. Mercearia do Russo)</t>
  </si>
  <si>
    <t>Secretaria de Saúde</t>
  </si>
  <si>
    <t>Farmácia Basica Municipal</t>
  </si>
  <si>
    <t>Fisioterapia Sede</t>
  </si>
  <si>
    <t>SAMU, Corpo de Bombeiros, Base das Ambulâncias do Município</t>
  </si>
  <si>
    <t>ADMINISTRAÇÃO</t>
  </si>
  <si>
    <t>Prefeitura de Iuna</t>
  </si>
  <si>
    <t>Casa da Cultura</t>
  </si>
  <si>
    <t>Capela Mortuária</t>
  </si>
  <si>
    <t>CRAS</t>
  </si>
  <si>
    <t>CREAS</t>
  </si>
  <si>
    <t>Rodoviária</t>
  </si>
  <si>
    <t>Espaço Bem Vivier (Idoso)</t>
  </si>
  <si>
    <t>Espaço Bem Vivier (Jovem)</t>
  </si>
  <si>
    <t>IDAF</t>
  </si>
  <si>
    <t>ICAPER</t>
  </si>
  <si>
    <t>Secretaria de Agricultura</t>
  </si>
  <si>
    <t>Conselho Tutelar, Setor de Identidade</t>
  </si>
  <si>
    <t>Vigilancia Sanitaria</t>
  </si>
  <si>
    <t>Secretaria de interior</t>
  </si>
  <si>
    <t>Secretaria de Infra estrutura e serv. urbanos</t>
  </si>
  <si>
    <t>COMPOSIÇÃO DE CUSTO UNITÁRIO</t>
  </si>
  <si>
    <t>AUXILIAR DE SERVIÇOS GERAIS</t>
  </si>
  <si>
    <t>CARGA HORÁRIA</t>
  </si>
  <si>
    <t>INSALUBRIDADE</t>
  </si>
  <si>
    <t>PLANILHA DE COMPOSIÇÃO DE CUSTOS E FORMAÇÃO DE PREÇOS</t>
  </si>
  <si>
    <t>I</t>
  </si>
  <si>
    <t>SALÁRIO BASE (CONVENÇÃO COLETIVA DE TRABALHO 2022)</t>
  </si>
  <si>
    <t>I.01</t>
  </si>
  <si>
    <t>Auxiliar de serviços gerais 220h (8H)</t>
  </si>
  <si>
    <t>I.02</t>
  </si>
  <si>
    <t>Auxiliar de serviços gerais 125h (5H)</t>
  </si>
  <si>
    <t>II</t>
  </si>
  <si>
    <t>COMPONENTES DA REMUNERAÇÃO</t>
  </si>
  <si>
    <t>II.01</t>
  </si>
  <si>
    <t>Insalubridade</t>
  </si>
  <si>
    <t>SUBTOTAL 01: (I - SALÁRIO BASE) + (II - COMPONENTES DA REMUNERAÇÃO)</t>
  </si>
  <si>
    <t>III</t>
  </si>
  <si>
    <t>ENCARGOS SOCIAIS</t>
  </si>
  <si>
    <t>%</t>
  </si>
  <si>
    <t>R$</t>
  </si>
  <si>
    <t>A</t>
  </si>
  <si>
    <t>GRUPO</t>
  </si>
  <si>
    <t>A.01</t>
  </si>
  <si>
    <t>INSS - Art. 22, inciso I da Lei 8.212/91</t>
  </si>
  <si>
    <t>A.02</t>
  </si>
  <si>
    <t>FGTS - Art. 15 Lei 8030/90 art. 7º inciso III CF/88</t>
  </si>
  <si>
    <t>A.03</t>
  </si>
  <si>
    <t>Risco ambientais do trabalho –RAT X FAP- Decreto 3.048/1999, Anexo V e Decreto 6.957/2009</t>
  </si>
  <si>
    <t>A.04</t>
  </si>
  <si>
    <t>SALÁRIO EDUCAÇÃO</t>
  </si>
  <si>
    <t>A.05</t>
  </si>
  <si>
    <t>SESC/SESI</t>
  </si>
  <si>
    <t>A.06</t>
  </si>
  <si>
    <t>SENAI/SENAC</t>
  </si>
  <si>
    <t>A.07</t>
  </si>
  <si>
    <t>SEBRAE</t>
  </si>
  <si>
    <t>A.08</t>
  </si>
  <si>
    <t>INCRA</t>
  </si>
  <si>
    <t>B</t>
  </si>
  <si>
    <t>B.01</t>
  </si>
  <si>
    <t>Férias</t>
  </si>
  <si>
    <t>B.02</t>
  </si>
  <si>
    <t>Adicional -1/3 de férias Constitucional</t>
  </si>
  <si>
    <t>B.03</t>
  </si>
  <si>
    <t>Auxiliar Doença</t>
  </si>
  <si>
    <t>B.04</t>
  </si>
  <si>
    <t>Acidente de Trabalho</t>
  </si>
  <si>
    <t>B.05</t>
  </si>
  <si>
    <t>Auxilio Paternidade</t>
  </si>
  <si>
    <t>B.06</t>
  </si>
  <si>
    <t>Faltas legais</t>
  </si>
  <si>
    <t>B.07</t>
  </si>
  <si>
    <t>AVISO PRÉVIO FINAL DO CONTRATO</t>
  </si>
  <si>
    <t>B.08</t>
  </si>
  <si>
    <t>13º Salário</t>
  </si>
  <si>
    <t>C</t>
  </si>
  <si>
    <t>C.01</t>
  </si>
  <si>
    <t>Aviso prévio indenizado</t>
  </si>
  <si>
    <t>C.02</t>
  </si>
  <si>
    <t>Indenização adicional</t>
  </si>
  <si>
    <t>C.03</t>
  </si>
  <si>
    <t>Incidência do FGTS sobre aviso prévio trabalhado</t>
  </si>
  <si>
    <t>C.04</t>
  </si>
  <si>
    <t>Multa do FGTS</t>
  </si>
  <si>
    <t>C.05</t>
  </si>
  <si>
    <t>Aviso Prévio trabalhado</t>
  </si>
  <si>
    <t>C.06</t>
  </si>
  <si>
    <t>Multa do FGTS do aviso prévio trabalhado</t>
  </si>
  <si>
    <t>D</t>
  </si>
  <si>
    <t>D.01</t>
  </si>
  <si>
    <t>Incidência dos encargos do Grupo A sobre o Grupo B</t>
  </si>
  <si>
    <t>E</t>
  </si>
  <si>
    <t>E.01</t>
  </si>
  <si>
    <t>Afastamento Maternidade</t>
  </si>
  <si>
    <t>E.02</t>
  </si>
  <si>
    <t>Incidência dos encargos do grupo A sobre os valores constantes da base de cálculo referente ao salário maternidade</t>
  </si>
  <si>
    <t>TOTAL: III - ENCARGOS SOCIAIS (GRUPOS A+B+C+D+E)</t>
  </si>
  <si>
    <t>SUBTOTAL 02: (Subtotal 01) + (III - ENCARGOS SOCIAIS)</t>
  </si>
  <si>
    <t>IV</t>
  </si>
  <si>
    <t>INSUMOS</t>
  </si>
  <si>
    <t>IV.01</t>
  </si>
  <si>
    <t>Uniformes</t>
  </si>
  <si>
    <t>IV.02</t>
  </si>
  <si>
    <t>Equipamentos de proteção individual (EPIs)</t>
  </si>
  <si>
    <t>IV.03</t>
  </si>
  <si>
    <t>Vale alimentação</t>
  </si>
  <si>
    <t>IV.04</t>
  </si>
  <si>
    <t>Exames Adicionais/Demissionais</t>
  </si>
  <si>
    <t>IV.05</t>
  </si>
  <si>
    <t>Seguro de Vida</t>
  </si>
  <si>
    <t>IV.06</t>
  </si>
  <si>
    <t>Plano de saúde</t>
  </si>
  <si>
    <t>IV.07</t>
  </si>
  <si>
    <t>Assistência Odontológica (CLÁUSULA VIGÉSIMA, CCT/2022)</t>
  </si>
  <si>
    <t>IV.08</t>
  </si>
  <si>
    <t>IDESBRE</t>
  </si>
  <si>
    <t>TOTAL: IV - TOTAL DE INSUMOS</t>
  </si>
  <si>
    <t>SUBTOTAL 03: (Subtotal 02) + (IV - INSUMOS)</t>
  </si>
  <si>
    <t>V</t>
  </si>
  <si>
    <t>DEMAIS COMPONENTES DO PREÇO OFERTADO</t>
  </si>
  <si>
    <t>V.01</t>
  </si>
  <si>
    <t>Lucro (sobre custo total mão de obra + total dos custos com insumos)</t>
  </si>
  <si>
    <t>V.02</t>
  </si>
  <si>
    <t>Despesas Administrativas/Operacionais (sobre custo total mão de obra + total dos custos com insumos)</t>
  </si>
  <si>
    <t>TOTAL: V - DEMAIS COMPONENTES DO PREÇO OFERTADO</t>
  </si>
  <si>
    <t>SUBTOTAL 04: (Subtotal 03) + (V - DEMAIS COMPONENTES DO PREÇO OFERTADO)</t>
  </si>
  <si>
    <t>VI</t>
  </si>
  <si>
    <t>TRIBUTAÇÃO SOBRE O FATURAMENTO</t>
  </si>
  <si>
    <t>VI.01</t>
  </si>
  <si>
    <t>ISSQN ou ISS</t>
  </si>
  <si>
    <t>VI.02</t>
  </si>
  <si>
    <t>CONFINS</t>
  </si>
  <si>
    <t>VI.03</t>
  </si>
  <si>
    <t>PIS</t>
  </si>
  <si>
    <t>TOTAL: VI - TRIBUTAÇÃO SOBRE O FATURAMENTO</t>
  </si>
  <si>
    <t>VALOR MENSAL</t>
  </si>
  <si>
    <t>12 MESES</t>
  </si>
  <si>
    <t>RESPONSÁVEL TÉCNICO</t>
  </si>
  <si>
    <t>NOME</t>
  </si>
  <si>
    <t>CARGO</t>
  </si>
  <si>
    <t>CREA</t>
  </si>
  <si>
    <t xml:space="preserve">Insalubridade </t>
  </si>
  <si>
    <t>PORTEIRO NOTURNO - ESCALA 12x36h</t>
  </si>
  <si>
    <t>AD. NOTURNO</t>
  </si>
  <si>
    <t>12x36h</t>
  </si>
  <si>
    <t>Porteiro noturno - escala 12x36h</t>
  </si>
  <si>
    <t>Quantidade de funcionários por posto</t>
  </si>
  <si>
    <t>Abono Salarial (CLÁUSULA 3º §7º CCT 2022)</t>
  </si>
  <si>
    <t>II.02</t>
  </si>
  <si>
    <t>Adicional noturno</t>
  </si>
  <si>
    <t>VALOR</t>
  </si>
  <si>
    <t>PORTEIRO DIURNO - ESCALA 12x36h</t>
  </si>
  <si>
    <t>Porteiro diurno - escala 12x36h</t>
  </si>
  <si>
    <t>MERENDEIRA</t>
  </si>
  <si>
    <t>Merendeira 220h (8H)</t>
  </si>
  <si>
    <t>Merendeira 125h (5H)</t>
  </si>
  <si>
    <t>Insalubridade (Base de cálculo R$ 1.070,00) (CLÁUSULA DÉCIMA - PAGAMENTO DA INSALUBRIDADE)</t>
  </si>
  <si>
    <t>Copeiro 220h (8H)</t>
  </si>
  <si>
    <t>Recepcionista 220h (8H)</t>
  </si>
  <si>
    <t>Recepcionista 125h (5H)</t>
  </si>
  <si>
    <t>AUXILIAR DE CRECHE</t>
  </si>
  <si>
    <t>Auxiliar de Creche (8H)</t>
  </si>
  <si>
    <t>IV.09</t>
  </si>
  <si>
    <t xml:space="preserve">Auxílio Creche CLÁUSULA DÉCIMA SEXTA, CCT/2022) </t>
  </si>
  <si>
    <t>PROPOSTA COMERCIAL FINAL - PROPOSTA VENCEDORA ATUALIZADA</t>
  </si>
  <si>
    <t>CONTRATAÇÃO DE SERVIÇOS DE LIMPEZA, CONSERVAÇÃO PREDIAL E HIGIENIZAÇÃO, PORTARIA, PREPARO DE MERENDA ESCOLAR, COPEIRAGEM, RECEPÇÃO E AUXILIAR DE CRECHE</t>
  </si>
  <si>
    <t>______/2023</t>
  </si>
  <si>
    <t>90 noventa dias corridos</t>
  </si>
  <si>
    <t>Iúna/ES, ___ de _________ de 2023.</t>
  </si>
  <si>
    <t>RAZÃO SOCIAL/CNPJ</t>
  </si>
  <si>
    <t>CREA - ENGENHEIRO DE SEGURANÇA DO TRABALHO RESPONSÁVEL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</si>
</sst>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R$ -416]#,##0.00"/>
  </numFmts>
  <fonts count="33" x14ac:knownFonts="1">
    <font>
      <sz val="10"/>
      <color rgb="FF000000"/>
      <name val="Arial"/>
      <scheme val="minor"/>
    </font>
    <font>
      <sz val="10"/>
      <color theme="1"/>
      <name val="Verdana"/>
    </font>
    <font>
      <b/>
      <sz val="24"/>
      <color theme="1"/>
      <name val="Verdana"/>
    </font>
    <font>
      <b/>
      <sz val="14"/>
      <color theme="1"/>
      <name val="Verdana"/>
    </font>
    <font>
      <sz val="12"/>
      <color theme="1"/>
      <name val="Verdana"/>
    </font>
    <font>
      <sz val="10"/>
      <color theme="1"/>
      <name val="Arial"/>
      <scheme val="minor"/>
    </font>
    <font>
      <b/>
      <sz val="12"/>
      <color theme="1"/>
      <name val="Arial"/>
      <scheme val="minor"/>
    </font>
    <font>
      <b/>
      <sz val="18"/>
      <color theme="1"/>
      <name val="Arial"/>
      <scheme val="minor"/>
    </font>
    <font>
      <b/>
      <sz val="10"/>
      <color theme="1"/>
      <name val="Arial"/>
      <scheme val="minor"/>
    </font>
    <font>
      <sz val="8"/>
      <color theme="1"/>
      <name val="Calibri"/>
    </font>
    <font>
      <sz val="10"/>
      <color theme="1"/>
      <name val="Calibri"/>
    </font>
    <font>
      <b/>
      <sz val="8"/>
      <color theme="1"/>
      <name val="Calibri"/>
    </font>
    <font>
      <sz val="10"/>
      <name val="Arial"/>
    </font>
    <font>
      <b/>
      <sz val="8"/>
      <color rgb="FFFFFFFF"/>
      <name val="Calibri"/>
    </font>
    <font>
      <b/>
      <sz val="8"/>
      <color rgb="FF000000"/>
      <name val="Calibri"/>
    </font>
    <font>
      <sz val="8"/>
      <color rgb="FF000000"/>
      <name val="Calibri"/>
    </font>
    <font>
      <b/>
      <sz val="10"/>
      <color theme="1"/>
      <name val="Calibri"/>
    </font>
    <font>
      <b/>
      <sz val="8"/>
      <color theme="1"/>
      <name val="Arial"/>
      <scheme val="minor"/>
    </font>
    <font>
      <sz val="8"/>
      <color theme="1"/>
      <name val="Arial"/>
      <scheme val="minor"/>
    </font>
    <font>
      <b/>
      <sz val="10"/>
      <color theme="1"/>
      <name val="Arial"/>
      <scheme val="minor"/>
    </font>
    <font>
      <b/>
      <sz val="8"/>
      <color theme="0"/>
      <name val="Calibri"/>
    </font>
    <font>
      <b/>
      <sz val="10"/>
      <color theme="0"/>
      <name val="Calibri"/>
    </font>
    <font>
      <b/>
      <sz val="10"/>
      <color rgb="FF000000"/>
      <name val="Calibri"/>
    </font>
    <font>
      <b/>
      <sz val="16"/>
      <color theme="1"/>
      <name val="Calibri"/>
    </font>
    <font>
      <b/>
      <sz val="14"/>
      <color theme="1"/>
      <name val="Arial"/>
      <scheme val="minor"/>
    </font>
    <font>
      <sz val="10"/>
      <color rgb="FF000000"/>
      <name val="Calibri"/>
    </font>
    <font>
      <b/>
      <sz val="10"/>
      <color theme="1"/>
      <name val="Arial"/>
    </font>
    <font>
      <sz val="10"/>
      <color theme="1"/>
      <name val="Arial"/>
    </font>
    <font>
      <sz val="12"/>
      <color rgb="FF000000"/>
      <name val="Verdana"/>
      <family val="2"/>
    </font>
    <font>
      <b/>
      <sz val="10"/>
      <color theme="1"/>
      <name val="Arial"/>
      <family val="2"/>
      <scheme val="minor"/>
    </font>
    <font>
      <b/>
      <sz val="8"/>
      <color theme="1"/>
      <name val="Calibri"/>
      <family val="2"/>
    </font>
    <font>
      <sz val="10"/>
      <color theme="1"/>
      <name val="Arial"/>
      <family val="2"/>
      <scheme val="minor"/>
    </font>
    <font>
      <sz val="8"/>
      <color theme="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theme="1"/>
        <bgColor theme="1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D8D8D8"/>
        <bgColor rgb="FFD8D8D8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FFFFFF"/>
      </bottom>
      <diagonal/>
    </border>
  </borders>
  <cellStyleXfs count="1">
    <xf numFmtId="0" fontId="0" fillId="0" borderId="0"/>
  </cellStyleXfs>
  <cellXfs count="185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right" vertical="center"/>
    </xf>
    <xf numFmtId="4" fontId="9" fillId="0" borderId="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0" fillId="5" borderId="21" xfId="0" applyFont="1" applyFill="1" applyBorder="1" applyAlignment="1">
      <alignment horizontal="center" vertical="center"/>
    </xf>
    <xf numFmtId="0" fontId="13" fillId="5" borderId="25" xfId="0" applyFont="1" applyFill="1" applyBorder="1" applyAlignment="1">
      <alignment horizontal="center" vertical="center"/>
    </xf>
    <xf numFmtId="0" fontId="20" fillId="5" borderId="25" xfId="0" applyFont="1" applyFill="1" applyBorder="1" applyAlignment="1">
      <alignment horizontal="center" vertical="center"/>
    </xf>
    <xf numFmtId="0" fontId="20" fillId="5" borderId="25" xfId="0" applyFont="1" applyFill="1" applyBorder="1" applyAlignment="1">
      <alignment horizontal="center" vertical="center"/>
    </xf>
    <xf numFmtId="0" fontId="20" fillId="5" borderId="26" xfId="0" applyFont="1" applyFill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3" fontId="16" fillId="0" borderId="4" xfId="0" applyNumberFormat="1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center" vertical="center"/>
    </xf>
    <xf numFmtId="0" fontId="9" fillId="2" borderId="27" xfId="0" applyFont="1" applyFill="1" applyBorder="1" applyAlignment="1">
      <alignment vertical="center" wrapText="1"/>
    </xf>
    <xf numFmtId="3" fontId="16" fillId="2" borderId="27" xfId="0" applyNumberFormat="1" applyFont="1" applyFill="1" applyBorder="1" applyAlignment="1">
      <alignment horizontal="center" vertical="center"/>
    </xf>
    <xf numFmtId="3" fontId="16" fillId="2" borderId="10" xfId="0" applyNumberFormat="1" applyFont="1" applyFill="1" applyBorder="1" applyAlignment="1">
      <alignment horizontal="center" vertical="center"/>
    </xf>
    <xf numFmtId="0" fontId="9" fillId="0" borderId="27" xfId="0" applyFont="1" applyBorder="1" applyAlignment="1">
      <alignment vertical="center" wrapText="1"/>
    </xf>
    <xf numFmtId="3" fontId="16" fillId="0" borderId="27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0" fontId="15" fillId="0" borderId="27" xfId="0" applyFont="1" applyBorder="1" applyAlignment="1">
      <alignment vertical="center" wrapText="1"/>
    </xf>
    <xf numFmtId="3" fontId="21" fillId="5" borderId="2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6" borderId="2" xfId="0" applyFont="1" applyFill="1" applyBorder="1" applyAlignment="1">
      <alignment horizontal="right" vertical="center"/>
    </xf>
    <xf numFmtId="3" fontId="6" fillId="6" borderId="3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3" fontId="17" fillId="0" borderId="9" xfId="0" applyNumberFormat="1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3" fontId="16" fillId="0" borderId="27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2" borderId="27" xfId="0" applyFont="1" applyFill="1" applyBorder="1" applyAlignment="1">
      <alignment vertical="center"/>
    </xf>
    <xf numFmtId="0" fontId="9" fillId="0" borderId="27" xfId="0" applyFont="1" applyBorder="1" applyAlignment="1">
      <alignment vertical="center"/>
    </xf>
    <xf numFmtId="49" fontId="15" fillId="0" borderId="28" xfId="0" applyNumberFormat="1" applyFont="1" applyBorder="1" applyAlignment="1">
      <alignment horizontal="center" vertical="center"/>
    </xf>
    <xf numFmtId="0" fontId="9" fillId="2" borderId="29" xfId="0" applyFont="1" applyFill="1" applyBorder="1" applyAlignment="1">
      <alignment vertical="center"/>
    </xf>
    <xf numFmtId="3" fontId="16" fillId="2" borderId="29" xfId="0" applyNumberFormat="1" applyFont="1" applyFill="1" applyBorder="1" applyAlignment="1">
      <alignment horizontal="center" vertical="center"/>
    </xf>
    <xf numFmtId="3" fontId="16" fillId="2" borderId="3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5" fillId="0" borderId="0" xfId="0" applyFont="1"/>
    <xf numFmtId="0" fontId="11" fillId="2" borderId="4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9" fontId="24" fillId="0" borderId="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6" fillId="7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vertical="center"/>
    </xf>
    <xf numFmtId="164" fontId="10" fillId="0" borderId="4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9" fontId="10" fillId="0" borderId="0" xfId="0" applyNumberFormat="1" applyFont="1" applyAlignment="1">
      <alignment vertical="center"/>
    </xf>
    <xf numFmtId="0" fontId="22" fillId="8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164" fontId="25" fillId="0" borderId="4" xfId="0" applyNumberFormat="1" applyFont="1" applyBorder="1" applyAlignment="1">
      <alignment horizontal="right" vertical="center" wrapText="1"/>
    </xf>
    <xf numFmtId="10" fontId="25" fillId="0" borderId="27" xfId="0" applyNumberFormat="1" applyFont="1" applyBorder="1" applyAlignment="1">
      <alignment horizontal="right" vertical="center" wrapText="1"/>
    </xf>
    <xf numFmtId="164" fontId="2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64" fontId="22" fillId="7" borderId="3" xfId="0" applyNumberFormat="1" applyFont="1" applyFill="1" applyBorder="1" applyAlignment="1">
      <alignment horizontal="right" vertical="center" wrapText="1"/>
    </xf>
    <xf numFmtId="0" fontId="22" fillId="7" borderId="4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left" vertical="center" wrapText="1"/>
    </xf>
    <xf numFmtId="0" fontId="22" fillId="7" borderId="4" xfId="0" applyFont="1" applyFill="1" applyBorder="1" applyAlignment="1">
      <alignment horizontal="right" vertical="center" wrapText="1"/>
    </xf>
    <xf numFmtId="164" fontId="22" fillId="7" borderId="4" xfId="0" applyNumberFormat="1" applyFont="1" applyFill="1" applyBorder="1" applyAlignment="1">
      <alignment horizontal="right" vertical="center" wrapText="1"/>
    </xf>
    <xf numFmtId="0" fontId="22" fillId="2" borderId="4" xfId="0" applyFont="1" applyFill="1" applyBorder="1" applyAlignment="1">
      <alignment horizontal="center" vertical="center" wrapText="1"/>
    </xf>
    <xf numFmtId="10" fontId="22" fillId="2" borderId="4" xfId="0" applyNumberFormat="1" applyFont="1" applyFill="1" applyBorder="1" applyAlignment="1">
      <alignment horizontal="right" vertical="center" wrapText="1"/>
    </xf>
    <xf numFmtId="164" fontId="22" fillId="2" borderId="4" xfId="0" applyNumberFormat="1" applyFont="1" applyFill="1" applyBorder="1" applyAlignment="1">
      <alignment horizontal="right" vertical="center" wrapText="1"/>
    </xf>
    <xf numFmtId="0" fontId="25" fillId="0" borderId="4" xfId="0" applyFont="1" applyBorder="1" applyAlignment="1">
      <alignment horizontal="center" vertical="center" wrapText="1"/>
    </xf>
    <xf numFmtId="10" fontId="25" fillId="0" borderId="4" xfId="0" applyNumberFormat="1" applyFont="1" applyBorder="1" applyAlignment="1">
      <alignment horizontal="right" vertical="center" wrapText="1"/>
    </xf>
    <xf numFmtId="10" fontId="22" fillId="2" borderId="3" xfId="0" applyNumberFormat="1" applyFont="1" applyFill="1" applyBorder="1" applyAlignment="1">
      <alignment horizontal="right" vertical="center" wrapText="1"/>
    </xf>
    <xf numFmtId="164" fontId="22" fillId="2" borderId="3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164" fontId="25" fillId="0" borderId="0" xfId="0" applyNumberFormat="1" applyFont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22" fillId="7" borderId="3" xfId="0" applyFont="1" applyFill="1" applyBorder="1" applyAlignment="1">
      <alignment horizontal="center" vertical="center" wrapText="1"/>
    </xf>
    <xf numFmtId="164" fontId="22" fillId="7" borderId="3" xfId="0" applyNumberFormat="1" applyFont="1" applyFill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164" fontId="22" fillId="2" borderId="10" xfId="0" applyNumberFormat="1" applyFont="1" applyFill="1" applyBorder="1" applyAlignment="1">
      <alignment horizontal="right" vertical="center" wrapText="1"/>
    </xf>
    <xf numFmtId="10" fontId="25" fillId="0" borderId="10" xfId="0" applyNumberFormat="1" applyFont="1" applyBorder="1" applyAlignment="1">
      <alignment horizontal="center" vertical="center" wrapText="1"/>
    </xf>
    <xf numFmtId="10" fontId="22" fillId="2" borderId="10" xfId="0" applyNumberFormat="1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164" fontId="22" fillId="8" borderId="3" xfId="0" applyNumberFormat="1" applyFont="1" applyFill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right" vertical="center" wrapText="1"/>
    </xf>
    <xf numFmtId="164" fontId="25" fillId="0" borderId="0" xfId="0" applyNumberFormat="1" applyFont="1" applyAlignment="1">
      <alignment horizontal="right" vertical="center" wrapText="1"/>
    </xf>
    <xf numFmtId="4" fontId="25" fillId="0" borderId="27" xfId="0" applyNumberFormat="1" applyFont="1" applyBorder="1" applyAlignment="1">
      <alignment horizontal="center" vertical="center" wrapText="1"/>
    </xf>
    <xf numFmtId="10" fontId="25" fillId="0" borderId="27" xfId="0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2" borderId="1" xfId="0" applyFont="1" applyFill="1" applyBorder="1" applyAlignment="1">
      <alignment vertical="center"/>
    </xf>
    <xf numFmtId="0" fontId="12" fillId="0" borderId="2" xfId="0" applyFont="1" applyBorder="1"/>
    <xf numFmtId="0" fontId="12" fillId="0" borderId="3" xfId="0" applyFont="1" applyBorder="1"/>
    <xf numFmtId="0" fontId="9" fillId="0" borderId="0" xfId="0" applyFont="1" applyAlignment="1">
      <alignment horizontal="right" vertical="center"/>
    </xf>
    <xf numFmtId="0" fontId="11" fillId="2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3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6" fillId="2" borderId="1" xfId="0" applyFont="1" applyFill="1" applyBorder="1" applyAlignment="1">
      <alignment horizontal="right" vertical="center"/>
    </xf>
    <xf numFmtId="164" fontId="16" fillId="2" borderId="1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4" borderId="5" xfId="0" applyFont="1" applyFill="1" applyBorder="1" applyAlignment="1"/>
    <xf numFmtId="0" fontId="12" fillId="0" borderId="6" xfId="0" applyFont="1" applyBorder="1"/>
    <xf numFmtId="0" fontId="12" fillId="0" borderId="7" xfId="0" applyFont="1" applyBorder="1"/>
    <xf numFmtId="0" fontId="18" fillId="4" borderId="8" xfId="0" applyFont="1" applyFill="1" applyBorder="1" applyAlignment="1">
      <alignment wrapText="1"/>
    </xf>
    <xf numFmtId="0" fontId="12" fillId="0" borderId="9" xfId="0" applyFont="1" applyBorder="1"/>
    <xf numFmtId="0" fontId="12" fillId="0" borderId="10" xfId="0" applyFont="1" applyBorder="1"/>
    <xf numFmtId="0" fontId="17" fillId="2" borderId="5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8" fillId="0" borderId="9" xfId="0" applyFont="1" applyBorder="1" applyAlignment="1">
      <alignment horizontal="right" vertical="center"/>
    </xf>
    <xf numFmtId="164" fontId="18" fillId="0" borderId="9" xfId="0" applyNumberFormat="1" applyFont="1" applyBorder="1" applyAlignment="1">
      <alignment horizontal="right" vertical="center"/>
    </xf>
    <xf numFmtId="164" fontId="18" fillId="0" borderId="9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0" fillId="5" borderId="11" xfId="0" applyFont="1" applyFill="1" applyBorder="1" applyAlignment="1">
      <alignment horizontal="center" vertical="center"/>
    </xf>
    <xf numFmtId="0" fontId="12" fillId="0" borderId="16" xfId="0" applyFont="1" applyBorder="1"/>
    <xf numFmtId="0" fontId="12" fillId="0" borderId="23" xfId="0" applyFont="1" applyBorder="1"/>
    <xf numFmtId="0" fontId="20" fillId="5" borderId="12" xfId="0" applyFont="1" applyFill="1" applyBorder="1" applyAlignment="1">
      <alignment horizontal="center" vertical="center"/>
    </xf>
    <xf numFmtId="0" fontId="12" fillId="0" borderId="17" xfId="0" applyFont="1" applyBorder="1"/>
    <xf numFmtId="0" fontId="12" fillId="0" borderId="24" xfId="0" applyFont="1" applyBorder="1"/>
    <xf numFmtId="0" fontId="20" fillId="5" borderId="13" xfId="0" applyFont="1" applyFill="1" applyBorder="1" applyAlignment="1">
      <alignment horizontal="center" vertical="center"/>
    </xf>
    <xf numFmtId="0" fontId="12" fillId="0" borderId="14" xfId="0" applyFont="1" applyBorder="1"/>
    <xf numFmtId="0" fontId="12" fillId="0" borderId="15" xfId="0" applyFont="1" applyBorder="1"/>
    <xf numFmtId="0" fontId="20" fillId="5" borderId="18" xfId="0" applyFont="1" applyFill="1" applyBorder="1" applyAlignment="1">
      <alignment horizontal="center" vertical="center"/>
    </xf>
    <xf numFmtId="0" fontId="12" fillId="0" borderId="19" xfId="0" applyFont="1" applyBorder="1"/>
    <xf numFmtId="0" fontId="12" fillId="0" borderId="20" xfId="0" applyFont="1" applyBorder="1"/>
    <xf numFmtId="0" fontId="12" fillId="0" borderId="22" xfId="0" applyFont="1" applyBorder="1"/>
    <xf numFmtId="0" fontId="19" fillId="0" borderId="0" xfId="0" applyFont="1" applyAlignment="1">
      <alignment horizontal="center" vertical="center"/>
    </xf>
    <xf numFmtId="0" fontId="21" fillId="5" borderId="18" xfId="0" applyFont="1" applyFill="1" applyBorder="1" applyAlignment="1">
      <alignment horizontal="right" vertical="center"/>
    </xf>
    <xf numFmtId="0" fontId="6" fillId="6" borderId="1" xfId="0" applyFont="1" applyFill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164" fontId="18" fillId="0" borderId="2" xfId="0" applyNumberFormat="1" applyFont="1" applyBorder="1" applyAlignment="1">
      <alignment horizontal="right" vertical="center"/>
    </xf>
    <xf numFmtId="4" fontId="18" fillId="0" borderId="2" xfId="0" applyNumberFormat="1" applyFont="1" applyBorder="1" applyAlignment="1">
      <alignment vertical="center"/>
    </xf>
    <xf numFmtId="164" fontId="18" fillId="0" borderId="2" xfId="0" applyNumberFormat="1" applyFont="1" applyBorder="1" applyAlignment="1">
      <alignment vertical="center"/>
    </xf>
    <xf numFmtId="0" fontId="25" fillId="0" borderId="2" xfId="0" applyFont="1" applyBorder="1" applyAlignment="1">
      <alignment horizontal="left" vertical="center" wrapText="1"/>
    </xf>
    <xf numFmtId="0" fontId="22" fillId="2" borderId="1" xfId="0" applyFont="1" applyFill="1" applyBorder="1" applyAlignment="1">
      <alignment horizontal="right" vertical="center" wrapText="1"/>
    </xf>
    <xf numFmtId="0" fontId="22" fillId="7" borderId="1" xfId="0" applyFont="1" applyFill="1" applyBorder="1" applyAlignment="1">
      <alignment horizontal="right" vertical="center" wrapText="1"/>
    </xf>
    <xf numFmtId="0" fontId="22" fillId="7" borderId="1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right" vertical="center" wrapText="1"/>
    </xf>
    <xf numFmtId="0" fontId="22" fillId="8" borderId="1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6" fillId="7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22" fillId="2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30" fillId="2" borderId="1" xfId="0" applyFont="1" applyFill="1" applyBorder="1" applyAlignment="1">
      <alignment vertical="center"/>
    </xf>
    <xf numFmtId="0" fontId="30" fillId="2" borderId="1" xfId="0" applyFont="1" applyFill="1" applyBorder="1" applyAlignment="1">
      <alignment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</cellXfs>
  <cellStyles count="1">
    <cellStyle name="Normal" xfId="0" builtinId="0"/>
  </cellStyles>
  <dxfs count="6">
    <dxf>
      <fill>
        <patternFill patternType="solid">
          <fgColor rgb="FFEFEFEF"/>
          <bgColor rgb="FFEFEFE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EFEFEF"/>
          <bgColor rgb="FFEFEFE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677025" cy="39624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21</xdr:row>
      <xdr:rowOff>0</xdr:rowOff>
    </xdr:from>
    <xdr:ext cx="6677025" cy="142875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57200" cy="66675"/>
    <xdr:pic>
      <xdr:nvPicPr>
        <xdr:cNvPr id="2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57200" cy="66675"/>
    <xdr:pic>
      <xdr:nvPicPr>
        <xdr:cNvPr id="2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57200" cy="66675"/>
    <xdr:pic>
      <xdr:nvPicPr>
        <xdr:cNvPr id="2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57200" cy="66675"/>
    <xdr:pic>
      <xdr:nvPicPr>
        <xdr:cNvPr id="2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57200" cy="66675"/>
    <xdr:pic>
      <xdr:nvPicPr>
        <xdr:cNvPr id="2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57200" cy="66675"/>
    <xdr:pic>
      <xdr:nvPicPr>
        <xdr:cNvPr id="2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57200" cy="66675"/>
    <xdr:pic>
      <xdr:nvPicPr>
        <xdr:cNvPr id="2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47675" cy="66675"/>
    <xdr:pic>
      <xdr:nvPicPr>
        <xdr:cNvPr id="2" name="image5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09575" cy="57150"/>
    <xdr:pic>
      <xdr:nvPicPr>
        <xdr:cNvPr id="2" name="image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09575" cy="57150"/>
    <xdr:pic>
      <xdr:nvPicPr>
        <xdr:cNvPr id="2" name="image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57200" cy="66675"/>
    <xdr:pic>
      <xdr:nvPicPr>
        <xdr:cNvPr id="2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57200" cy="66675"/>
    <xdr:pic>
      <xdr:nvPicPr>
        <xdr:cNvPr id="2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57200" cy="66675"/>
    <xdr:pic>
      <xdr:nvPicPr>
        <xdr:cNvPr id="2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57200" cy="66675"/>
    <xdr:pic>
      <xdr:nvPicPr>
        <xdr:cNvPr id="2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57200" cy="66675"/>
    <xdr:pic>
      <xdr:nvPicPr>
        <xdr:cNvPr id="2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22"/>
  <sheetViews>
    <sheetView topLeftCell="A16" workbookViewId="0">
      <selection activeCell="A18" sqref="A18"/>
    </sheetView>
  </sheetViews>
  <sheetFormatPr defaultColWidth="12.5703125" defaultRowHeight="15.75" customHeight="1" x14ac:dyDescent="0.2"/>
  <cols>
    <col min="1" max="1" width="87.5703125" customWidth="1"/>
  </cols>
  <sheetData>
    <row r="1" spans="1:1" ht="313.5" customHeight="1" x14ac:dyDescent="0.2">
      <c r="A1" s="1"/>
    </row>
    <row r="2" spans="1:1" ht="112.5" customHeight="1" x14ac:dyDescent="0.2">
      <c r="A2" s="1"/>
    </row>
    <row r="3" spans="1:1" ht="29.25" x14ac:dyDescent="0.2">
      <c r="A3" s="2"/>
    </row>
    <row r="4" spans="1:1" ht="29.25" x14ac:dyDescent="0.2">
      <c r="A4" s="2" t="s">
        <v>0</v>
      </c>
    </row>
    <row r="5" spans="1:1" ht="18" x14ac:dyDescent="0.2">
      <c r="A5" s="3"/>
    </row>
    <row r="6" spans="1:1" ht="12.75" x14ac:dyDescent="0.2">
      <c r="A6" s="4"/>
    </row>
    <row r="7" spans="1:1" ht="12.75" x14ac:dyDescent="0.2">
      <c r="A7" s="4"/>
    </row>
    <row r="8" spans="1:1" ht="12.75" x14ac:dyDescent="0.2">
      <c r="A8" s="4"/>
    </row>
    <row r="9" spans="1:1" ht="18" x14ac:dyDescent="0.2">
      <c r="A9" s="3" t="s">
        <v>1</v>
      </c>
    </row>
    <row r="10" spans="1:1" ht="12.75" x14ac:dyDescent="0.2">
      <c r="A10" s="1"/>
    </row>
    <row r="11" spans="1:1" ht="15" x14ac:dyDescent="0.2">
      <c r="A11" s="5" t="s">
        <v>2</v>
      </c>
    </row>
    <row r="12" spans="1:1" ht="15" x14ac:dyDescent="0.2">
      <c r="A12" s="5" t="s">
        <v>3</v>
      </c>
    </row>
    <row r="13" spans="1:1" ht="15" x14ac:dyDescent="0.2">
      <c r="A13" s="179" t="s">
        <v>282</v>
      </c>
    </row>
    <row r="14" spans="1:1" ht="15" x14ac:dyDescent="0.2">
      <c r="A14" s="5"/>
    </row>
    <row r="15" spans="1:1" ht="15" x14ac:dyDescent="0.2">
      <c r="A15" s="5"/>
    </row>
    <row r="16" spans="1:1" ht="15" x14ac:dyDescent="0.2">
      <c r="A16" s="5"/>
    </row>
    <row r="17" spans="1:1" ht="15" x14ac:dyDescent="0.2">
      <c r="A17" s="5"/>
    </row>
    <row r="18" spans="1:1" ht="15" x14ac:dyDescent="0.2">
      <c r="A18" s="5"/>
    </row>
    <row r="19" spans="1:1" ht="15" x14ac:dyDescent="0.2">
      <c r="A19" s="5"/>
    </row>
    <row r="20" spans="1:1" ht="15" x14ac:dyDescent="0.2">
      <c r="A20" s="5"/>
    </row>
    <row r="21" spans="1:1" ht="15" x14ac:dyDescent="0.2">
      <c r="A21" s="5"/>
    </row>
    <row r="22" spans="1:1" ht="12.75" x14ac:dyDescent="0.2">
      <c r="A22" s="1"/>
    </row>
  </sheetData>
  <printOptions horizontalCentered="1"/>
  <pageMargins left="0.7" right="0.7" top="0.75" bottom="0.75" header="0" footer="0"/>
  <pageSetup paperSize="9" fitToHeight="0" pageOrder="overThenDown" orientation="portrait" cellComments="atEnd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85"/>
  <sheetViews>
    <sheetView topLeftCell="A45" workbookViewId="0">
      <selection activeCell="B88" sqref="B88"/>
    </sheetView>
  </sheetViews>
  <sheetFormatPr defaultColWidth="12.5703125" defaultRowHeight="15.75" customHeight="1" x14ac:dyDescent="0.2"/>
  <cols>
    <col min="1" max="1" width="6" customWidth="1"/>
    <col min="2" max="2" width="69.42578125" customWidth="1"/>
    <col min="3" max="5" width="12.5703125" customWidth="1"/>
  </cols>
  <sheetData>
    <row r="1" spans="1:5" ht="110.25" customHeight="1" x14ac:dyDescent="0.2">
      <c r="A1" s="171"/>
      <c r="B1" s="115"/>
      <c r="C1" s="115"/>
      <c r="D1" s="115"/>
      <c r="E1" s="115"/>
    </row>
    <row r="2" spans="1:5" ht="22.5" customHeight="1" x14ac:dyDescent="0.2">
      <c r="A2" s="172" t="s">
        <v>138</v>
      </c>
      <c r="B2" s="115"/>
      <c r="C2" s="115"/>
      <c r="D2" s="115"/>
      <c r="E2" s="115"/>
    </row>
    <row r="3" spans="1:5" ht="22.5" customHeight="1" x14ac:dyDescent="0.2">
      <c r="A3" s="56"/>
      <c r="B3" s="56"/>
      <c r="C3" s="56"/>
      <c r="D3" s="56"/>
      <c r="E3" s="56"/>
    </row>
    <row r="4" spans="1:5" ht="22.5" customHeight="1" x14ac:dyDescent="0.2">
      <c r="A4" s="173" t="s">
        <v>260</v>
      </c>
      <c r="B4" s="115"/>
      <c r="C4" s="55"/>
      <c r="D4" s="57" t="s">
        <v>140</v>
      </c>
      <c r="E4" s="57" t="s">
        <v>261</v>
      </c>
    </row>
    <row r="5" spans="1:5" ht="22.5" customHeight="1" x14ac:dyDescent="0.2">
      <c r="A5" s="174" t="s">
        <v>142</v>
      </c>
      <c r="B5" s="115"/>
      <c r="C5" s="58"/>
      <c r="D5" s="59" t="s">
        <v>262</v>
      </c>
      <c r="E5" s="60">
        <v>0.2</v>
      </c>
    </row>
    <row r="6" spans="1:5" ht="12.75" x14ac:dyDescent="0.2">
      <c r="A6" s="61"/>
      <c r="B6" s="62"/>
      <c r="C6" s="62"/>
      <c r="D6" s="62"/>
      <c r="E6" s="62"/>
    </row>
    <row r="7" spans="1:5" ht="12.75" x14ac:dyDescent="0.2">
      <c r="A7" s="63" t="s">
        <v>143</v>
      </c>
      <c r="B7" s="175" t="s">
        <v>144</v>
      </c>
      <c r="C7" s="119"/>
      <c r="D7" s="119"/>
      <c r="E7" s="120"/>
    </row>
    <row r="8" spans="1:5" ht="12.75" x14ac:dyDescent="0.2">
      <c r="A8" s="64" t="s">
        <v>145</v>
      </c>
      <c r="B8" s="176" t="s">
        <v>263</v>
      </c>
      <c r="C8" s="119"/>
      <c r="D8" s="120"/>
      <c r="E8" s="65"/>
    </row>
    <row r="9" spans="1:5" ht="12.75" x14ac:dyDescent="0.2">
      <c r="A9" s="64" t="s">
        <v>147</v>
      </c>
      <c r="B9" s="176" t="s">
        <v>264</v>
      </c>
      <c r="C9" s="119"/>
      <c r="D9" s="64">
        <v>2</v>
      </c>
      <c r="E9" s="65"/>
    </row>
    <row r="10" spans="1:5" ht="12.75" x14ac:dyDescent="0.2">
      <c r="A10" s="67"/>
      <c r="B10" s="8"/>
      <c r="C10" s="62"/>
      <c r="D10" s="68"/>
      <c r="E10" s="62"/>
    </row>
    <row r="11" spans="1:5" ht="12.75" x14ac:dyDescent="0.2">
      <c r="A11" s="69" t="s">
        <v>149</v>
      </c>
      <c r="B11" s="170" t="s">
        <v>150</v>
      </c>
      <c r="C11" s="119"/>
      <c r="D11" s="119"/>
      <c r="E11" s="120"/>
    </row>
    <row r="12" spans="1:5" ht="12.75" x14ac:dyDescent="0.2">
      <c r="A12" s="70" t="s">
        <v>151</v>
      </c>
      <c r="B12" s="178" t="s">
        <v>265</v>
      </c>
      <c r="C12" s="120"/>
      <c r="D12" s="111"/>
      <c r="E12" s="74"/>
    </row>
    <row r="13" spans="1:5" ht="12.75" x14ac:dyDescent="0.2">
      <c r="A13" s="70" t="s">
        <v>266</v>
      </c>
      <c r="B13" s="178" t="s">
        <v>267</v>
      </c>
      <c r="C13" s="120"/>
      <c r="D13" s="112"/>
      <c r="E13" s="74"/>
    </row>
    <row r="14" spans="1:5" ht="12.75" x14ac:dyDescent="0.2">
      <c r="A14" s="75"/>
      <c r="B14" s="76"/>
      <c r="C14" s="77"/>
      <c r="D14" s="77"/>
      <c r="E14" s="19"/>
    </row>
    <row r="15" spans="1:5" ht="12.75" x14ac:dyDescent="0.2">
      <c r="A15" s="166" t="s">
        <v>153</v>
      </c>
      <c r="B15" s="119"/>
      <c r="C15" s="119"/>
      <c r="D15" s="119"/>
      <c r="E15" s="78">
        <f>E9+E12+E13</f>
        <v>0</v>
      </c>
    </row>
    <row r="16" spans="1:5" ht="12.75" x14ac:dyDescent="0.2">
      <c r="A16" s="75"/>
      <c r="B16" s="76"/>
      <c r="C16" s="77"/>
      <c r="D16" s="77"/>
      <c r="E16" s="77"/>
    </row>
    <row r="17" spans="1:5" ht="12.75" x14ac:dyDescent="0.2">
      <c r="A17" s="79" t="s">
        <v>154</v>
      </c>
      <c r="B17" s="167" t="s">
        <v>155</v>
      </c>
      <c r="C17" s="120"/>
      <c r="D17" s="81" t="s">
        <v>156</v>
      </c>
      <c r="E17" s="82" t="s">
        <v>157</v>
      </c>
    </row>
    <row r="18" spans="1:5" ht="12.75" x14ac:dyDescent="0.2">
      <c r="A18" s="83" t="s">
        <v>158</v>
      </c>
      <c r="B18" s="177" t="s">
        <v>159</v>
      </c>
      <c r="C18" s="120"/>
      <c r="D18" s="84">
        <f t="shared" ref="D18:E18" si="0">SUM(D19:D26)</f>
        <v>0</v>
      </c>
      <c r="E18" s="85">
        <f t="shared" si="0"/>
        <v>0</v>
      </c>
    </row>
    <row r="19" spans="1:5" ht="12.75" x14ac:dyDescent="0.2">
      <c r="A19" s="86" t="s">
        <v>160</v>
      </c>
      <c r="B19" s="178" t="s">
        <v>161</v>
      </c>
      <c r="C19" s="120"/>
      <c r="D19" s="87"/>
      <c r="E19" s="72"/>
    </row>
    <row r="20" spans="1:5" ht="12.75" x14ac:dyDescent="0.2">
      <c r="A20" s="86" t="s">
        <v>162</v>
      </c>
      <c r="B20" s="178" t="s">
        <v>163</v>
      </c>
      <c r="C20" s="120"/>
      <c r="D20" s="87"/>
      <c r="E20" s="72"/>
    </row>
    <row r="21" spans="1:5" ht="12.75" x14ac:dyDescent="0.2">
      <c r="A21" s="86" t="s">
        <v>164</v>
      </c>
      <c r="B21" s="178" t="s">
        <v>165</v>
      </c>
      <c r="C21" s="120"/>
      <c r="D21" s="87"/>
      <c r="E21" s="72"/>
    </row>
    <row r="22" spans="1:5" ht="12.75" x14ac:dyDescent="0.2">
      <c r="A22" s="86" t="s">
        <v>166</v>
      </c>
      <c r="B22" s="178" t="s">
        <v>167</v>
      </c>
      <c r="C22" s="120"/>
      <c r="D22" s="87"/>
      <c r="E22" s="72"/>
    </row>
    <row r="23" spans="1:5" ht="12.75" x14ac:dyDescent="0.2">
      <c r="A23" s="86" t="s">
        <v>168</v>
      </c>
      <c r="B23" s="178" t="s">
        <v>169</v>
      </c>
      <c r="C23" s="120"/>
      <c r="D23" s="87"/>
      <c r="E23" s="72"/>
    </row>
    <row r="24" spans="1:5" ht="12.75" x14ac:dyDescent="0.2">
      <c r="A24" s="86" t="s">
        <v>170</v>
      </c>
      <c r="B24" s="178" t="s">
        <v>171</v>
      </c>
      <c r="C24" s="120"/>
      <c r="D24" s="87"/>
      <c r="E24" s="72"/>
    </row>
    <row r="25" spans="1:5" ht="12.75" x14ac:dyDescent="0.2">
      <c r="A25" s="86" t="s">
        <v>172</v>
      </c>
      <c r="B25" s="178" t="s">
        <v>173</v>
      </c>
      <c r="C25" s="120"/>
      <c r="D25" s="87"/>
      <c r="E25" s="72"/>
    </row>
    <row r="26" spans="1:5" ht="12.75" x14ac:dyDescent="0.2">
      <c r="A26" s="86" t="s">
        <v>174</v>
      </c>
      <c r="B26" s="178" t="s">
        <v>175</v>
      </c>
      <c r="C26" s="120"/>
      <c r="D26" s="87"/>
      <c r="E26" s="72"/>
    </row>
    <row r="27" spans="1:5" ht="12.75" x14ac:dyDescent="0.2">
      <c r="A27" s="83" t="s">
        <v>176</v>
      </c>
      <c r="B27" s="177" t="s">
        <v>159</v>
      </c>
      <c r="C27" s="120"/>
      <c r="D27" s="84">
        <f t="shared" ref="D27:E27" si="1">SUM(D28:D35)</f>
        <v>0</v>
      </c>
      <c r="E27" s="85">
        <f t="shared" si="1"/>
        <v>0</v>
      </c>
    </row>
    <row r="28" spans="1:5" ht="12.75" x14ac:dyDescent="0.2">
      <c r="A28" s="86" t="s">
        <v>177</v>
      </c>
      <c r="B28" s="178" t="s">
        <v>178</v>
      </c>
      <c r="C28" s="120"/>
      <c r="D28" s="87"/>
      <c r="E28" s="72"/>
    </row>
    <row r="29" spans="1:5" ht="12.75" x14ac:dyDescent="0.2">
      <c r="A29" s="86" t="s">
        <v>179</v>
      </c>
      <c r="B29" s="178" t="s">
        <v>180</v>
      </c>
      <c r="C29" s="120"/>
      <c r="D29" s="87"/>
      <c r="E29" s="72"/>
    </row>
    <row r="30" spans="1:5" ht="12.75" x14ac:dyDescent="0.2">
      <c r="A30" s="86" t="s">
        <v>181</v>
      </c>
      <c r="B30" s="178" t="s">
        <v>182</v>
      </c>
      <c r="C30" s="120"/>
      <c r="D30" s="87"/>
      <c r="E30" s="72"/>
    </row>
    <row r="31" spans="1:5" ht="12.75" x14ac:dyDescent="0.2">
      <c r="A31" s="86" t="s">
        <v>183</v>
      </c>
      <c r="B31" s="178" t="s">
        <v>184</v>
      </c>
      <c r="C31" s="120"/>
      <c r="D31" s="87"/>
      <c r="E31" s="72"/>
    </row>
    <row r="32" spans="1:5" ht="12.75" x14ac:dyDescent="0.2">
      <c r="A32" s="86" t="s">
        <v>185</v>
      </c>
      <c r="B32" s="178" t="s">
        <v>186</v>
      </c>
      <c r="C32" s="120"/>
      <c r="D32" s="87"/>
      <c r="E32" s="72"/>
    </row>
    <row r="33" spans="1:5" ht="12.75" x14ac:dyDescent="0.2">
      <c r="A33" s="86" t="s">
        <v>187</v>
      </c>
      <c r="B33" s="178" t="s">
        <v>188</v>
      </c>
      <c r="C33" s="120"/>
      <c r="D33" s="87"/>
      <c r="E33" s="72"/>
    </row>
    <row r="34" spans="1:5" ht="12.75" x14ac:dyDescent="0.2">
      <c r="A34" s="86" t="s">
        <v>189</v>
      </c>
      <c r="B34" s="178" t="s">
        <v>190</v>
      </c>
      <c r="C34" s="120"/>
      <c r="D34" s="87"/>
      <c r="E34" s="72"/>
    </row>
    <row r="35" spans="1:5" ht="12.75" x14ac:dyDescent="0.2">
      <c r="A35" s="86" t="s">
        <v>191</v>
      </c>
      <c r="B35" s="178" t="s">
        <v>192</v>
      </c>
      <c r="C35" s="120"/>
      <c r="D35" s="87"/>
      <c r="E35" s="72"/>
    </row>
    <row r="36" spans="1:5" ht="12.75" x14ac:dyDescent="0.2">
      <c r="A36" s="83" t="s">
        <v>193</v>
      </c>
      <c r="B36" s="177" t="s">
        <v>159</v>
      </c>
      <c r="C36" s="120"/>
      <c r="D36" s="84">
        <f t="shared" ref="D36:E36" si="2">SUM(D37:D42)</f>
        <v>0</v>
      </c>
      <c r="E36" s="85">
        <f t="shared" si="2"/>
        <v>0</v>
      </c>
    </row>
    <row r="37" spans="1:5" ht="12.75" x14ac:dyDescent="0.2">
      <c r="A37" s="86" t="s">
        <v>194</v>
      </c>
      <c r="B37" s="178" t="s">
        <v>195</v>
      </c>
      <c r="C37" s="120"/>
      <c r="D37" s="87"/>
      <c r="E37" s="72"/>
    </row>
    <row r="38" spans="1:5" ht="12.75" x14ac:dyDescent="0.2">
      <c r="A38" s="86" t="s">
        <v>196</v>
      </c>
      <c r="B38" s="178" t="s">
        <v>197</v>
      </c>
      <c r="C38" s="120"/>
      <c r="D38" s="87"/>
      <c r="E38" s="72"/>
    </row>
    <row r="39" spans="1:5" ht="12.75" x14ac:dyDescent="0.2">
      <c r="A39" s="86" t="s">
        <v>198</v>
      </c>
      <c r="B39" s="178" t="s">
        <v>199</v>
      </c>
      <c r="C39" s="120"/>
      <c r="D39" s="87"/>
      <c r="E39" s="72"/>
    </row>
    <row r="40" spans="1:5" ht="12.75" x14ac:dyDescent="0.2">
      <c r="A40" s="86" t="s">
        <v>200</v>
      </c>
      <c r="B40" s="178" t="s">
        <v>201</v>
      </c>
      <c r="C40" s="120"/>
      <c r="D40" s="87"/>
      <c r="E40" s="72"/>
    </row>
    <row r="41" spans="1:5" ht="12.75" x14ac:dyDescent="0.2">
      <c r="A41" s="86" t="s">
        <v>202</v>
      </c>
      <c r="B41" s="178" t="s">
        <v>203</v>
      </c>
      <c r="C41" s="120"/>
      <c r="D41" s="87"/>
      <c r="E41" s="72"/>
    </row>
    <row r="42" spans="1:5" ht="12.75" x14ac:dyDescent="0.2">
      <c r="A42" s="86" t="s">
        <v>204</v>
      </c>
      <c r="B42" s="178" t="s">
        <v>205</v>
      </c>
      <c r="C42" s="120"/>
      <c r="D42" s="87"/>
      <c r="E42" s="72"/>
    </row>
    <row r="43" spans="1:5" ht="12.75" x14ac:dyDescent="0.2">
      <c r="A43" s="83" t="s">
        <v>206</v>
      </c>
      <c r="B43" s="177" t="s">
        <v>159</v>
      </c>
      <c r="C43" s="120"/>
      <c r="D43" s="84">
        <f t="shared" ref="D43:E43" si="3">SUM(D44)</f>
        <v>0</v>
      </c>
      <c r="E43" s="85">
        <f t="shared" si="3"/>
        <v>0</v>
      </c>
    </row>
    <row r="44" spans="1:5" ht="12.75" x14ac:dyDescent="0.2">
      <c r="A44" s="86" t="s">
        <v>207</v>
      </c>
      <c r="B44" s="178" t="s">
        <v>208</v>
      </c>
      <c r="C44" s="120"/>
      <c r="D44" s="87"/>
      <c r="E44" s="72"/>
    </row>
    <row r="45" spans="1:5" ht="12.75" x14ac:dyDescent="0.2">
      <c r="A45" s="83" t="s">
        <v>209</v>
      </c>
      <c r="B45" s="177" t="s">
        <v>159</v>
      </c>
      <c r="C45" s="120"/>
      <c r="D45" s="84">
        <f t="shared" ref="D45:E45" si="4">SUM(D46:D47)</f>
        <v>0</v>
      </c>
      <c r="E45" s="85">
        <f t="shared" si="4"/>
        <v>0</v>
      </c>
    </row>
    <row r="46" spans="1:5" ht="12.75" x14ac:dyDescent="0.2">
      <c r="A46" s="86" t="s">
        <v>210</v>
      </c>
      <c r="B46" s="178" t="s">
        <v>211</v>
      </c>
      <c r="C46" s="120"/>
      <c r="D46" s="87"/>
      <c r="E46" s="72"/>
    </row>
    <row r="47" spans="1:5" ht="12.75" x14ac:dyDescent="0.2">
      <c r="A47" s="86" t="s">
        <v>212</v>
      </c>
      <c r="B47" s="178" t="s">
        <v>213</v>
      </c>
      <c r="C47" s="120"/>
      <c r="D47" s="87"/>
      <c r="E47" s="72"/>
    </row>
    <row r="48" spans="1:5" ht="12.75" x14ac:dyDescent="0.2">
      <c r="A48" s="165" t="s">
        <v>214</v>
      </c>
      <c r="B48" s="119"/>
      <c r="C48" s="120"/>
      <c r="D48" s="88">
        <f t="shared" ref="D48:E48" si="5">D18+D27+D36+D43+D45</f>
        <v>0</v>
      </c>
      <c r="E48" s="89">
        <f t="shared" si="5"/>
        <v>0</v>
      </c>
    </row>
    <row r="49" spans="1:5" ht="12.75" x14ac:dyDescent="0.2">
      <c r="A49" s="90"/>
      <c r="B49" s="91"/>
      <c r="C49" s="92"/>
      <c r="D49" s="19"/>
      <c r="E49" s="93"/>
    </row>
    <row r="50" spans="1:5" ht="12.75" x14ac:dyDescent="0.2">
      <c r="A50" s="166" t="s">
        <v>215</v>
      </c>
      <c r="B50" s="119"/>
      <c r="C50" s="119"/>
      <c r="D50" s="120"/>
      <c r="E50" s="78">
        <f>E48+E15</f>
        <v>0</v>
      </c>
    </row>
    <row r="51" spans="1:5" ht="12.75" x14ac:dyDescent="0.2">
      <c r="A51" s="90"/>
      <c r="B51" s="91"/>
      <c r="C51" s="92"/>
      <c r="D51" s="92"/>
      <c r="E51" s="93"/>
    </row>
    <row r="52" spans="1:5" ht="12.75" x14ac:dyDescent="0.2">
      <c r="A52" s="94" t="s">
        <v>216</v>
      </c>
      <c r="B52" s="80" t="s">
        <v>217</v>
      </c>
      <c r="C52" s="79" t="s">
        <v>55</v>
      </c>
      <c r="D52" s="95" t="s">
        <v>268</v>
      </c>
      <c r="E52" s="96" t="s">
        <v>157</v>
      </c>
    </row>
    <row r="53" spans="1:5" ht="12.75" x14ac:dyDescent="0.2">
      <c r="A53" s="97" t="s">
        <v>218</v>
      </c>
      <c r="B53" s="98" t="s">
        <v>219</v>
      </c>
      <c r="C53" s="86"/>
      <c r="D53" s="74"/>
      <c r="E53" s="74"/>
    </row>
    <row r="54" spans="1:5" ht="12.75" x14ac:dyDescent="0.2">
      <c r="A54" s="97" t="s">
        <v>220</v>
      </c>
      <c r="B54" s="98" t="s">
        <v>221</v>
      </c>
      <c r="C54" s="86"/>
      <c r="D54" s="74"/>
      <c r="E54" s="74"/>
    </row>
    <row r="55" spans="1:5" ht="12.75" x14ac:dyDescent="0.2">
      <c r="A55" s="97" t="s">
        <v>222</v>
      </c>
      <c r="B55" s="98" t="s">
        <v>223</v>
      </c>
      <c r="C55" s="86"/>
      <c r="D55" s="74"/>
      <c r="E55" s="74"/>
    </row>
    <row r="56" spans="1:5" ht="12.75" x14ac:dyDescent="0.2">
      <c r="A56" s="97" t="s">
        <v>224</v>
      </c>
      <c r="B56" s="98" t="s">
        <v>225</v>
      </c>
      <c r="C56" s="86"/>
      <c r="D56" s="74"/>
      <c r="E56" s="74"/>
    </row>
    <row r="57" spans="1:5" ht="12.75" x14ac:dyDescent="0.2">
      <c r="A57" s="97" t="s">
        <v>226</v>
      </c>
      <c r="B57" s="98" t="s">
        <v>227</v>
      </c>
      <c r="C57" s="86"/>
      <c r="D57" s="74"/>
      <c r="E57" s="74"/>
    </row>
    <row r="58" spans="1:5" ht="12.75" x14ac:dyDescent="0.2">
      <c r="A58" s="97" t="s">
        <v>228</v>
      </c>
      <c r="B58" s="98" t="s">
        <v>229</v>
      </c>
      <c r="C58" s="86"/>
      <c r="D58" s="74"/>
      <c r="E58" s="74"/>
    </row>
    <row r="59" spans="1:5" ht="12.75" x14ac:dyDescent="0.2">
      <c r="A59" s="97" t="s">
        <v>230</v>
      </c>
      <c r="B59" s="98" t="s">
        <v>231</v>
      </c>
      <c r="C59" s="86"/>
      <c r="D59" s="74"/>
      <c r="E59" s="74"/>
    </row>
    <row r="60" spans="1:5" ht="12.75" x14ac:dyDescent="0.2">
      <c r="A60" s="97" t="s">
        <v>232</v>
      </c>
      <c r="B60" s="98" t="s">
        <v>233</v>
      </c>
      <c r="C60" s="86"/>
      <c r="D60" s="74"/>
      <c r="E60" s="74"/>
    </row>
    <row r="61" spans="1:5" ht="12.75" x14ac:dyDescent="0.2">
      <c r="A61" s="165" t="s">
        <v>234</v>
      </c>
      <c r="B61" s="119"/>
      <c r="C61" s="119"/>
      <c r="D61" s="120"/>
      <c r="E61" s="100">
        <f>SUM(E53:E60)</f>
        <v>0</v>
      </c>
    </row>
    <row r="62" spans="1:5" ht="12.75" x14ac:dyDescent="0.2">
      <c r="A62" s="90"/>
      <c r="B62" s="92"/>
      <c r="C62" s="92"/>
      <c r="D62" s="92"/>
      <c r="E62" s="93"/>
    </row>
    <row r="63" spans="1:5" ht="12.75" x14ac:dyDescent="0.2">
      <c r="A63" s="166" t="s">
        <v>235</v>
      </c>
      <c r="B63" s="119"/>
      <c r="C63" s="119"/>
      <c r="D63" s="120"/>
      <c r="E63" s="78">
        <f>E50+E61</f>
        <v>0</v>
      </c>
    </row>
    <row r="64" spans="1:5" ht="12.75" x14ac:dyDescent="0.2">
      <c r="A64" s="90"/>
      <c r="B64" s="92"/>
      <c r="C64" s="92"/>
      <c r="D64" s="92"/>
      <c r="E64" s="93"/>
    </row>
    <row r="65" spans="1:5" ht="12.75" x14ac:dyDescent="0.2">
      <c r="A65" s="94" t="s">
        <v>236</v>
      </c>
      <c r="B65" s="167" t="s">
        <v>237</v>
      </c>
      <c r="C65" s="120"/>
      <c r="D65" s="95" t="s">
        <v>156</v>
      </c>
      <c r="E65" s="96" t="s">
        <v>157</v>
      </c>
    </row>
    <row r="66" spans="1:5" ht="12.75" x14ac:dyDescent="0.2">
      <c r="A66" s="97" t="s">
        <v>238</v>
      </c>
      <c r="B66" s="164" t="s">
        <v>239</v>
      </c>
      <c r="C66" s="120"/>
      <c r="D66" s="101"/>
      <c r="E66" s="74"/>
    </row>
    <row r="67" spans="1:5" ht="12.75" x14ac:dyDescent="0.2">
      <c r="A67" s="97" t="s">
        <v>240</v>
      </c>
      <c r="B67" s="164" t="s">
        <v>241</v>
      </c>
      <c r="C67" s="120"/>
      <c r="D67" s="101"/>
      <c r="E67" s="74"/>
    </row>
    <row r="68" spans="1:5" ht="12.75" x14ac:dyDescent="0.2">
      <c r="A68" s="165" t="s">
        <v>242</v>
      </c>
      <c r="B68" s="119"/>
      <c r="C68" s="120"/>
      <c r="D68" s="102">
        <f t="shared" ref="D68:E68" si="6">SUM(D66:D67)</f>
        <v>0</v>
      </c>
      <c r="E68" s="100">
        <f t="shared" si="6"/>
        <v>0</v>
      </c>
    </row>
    <row r="69" spans="1:5" ht="12.75" x14ac:dyDescent="0.2">
      <c r="A69" s="90"/>
      <c r="B69" s="92"/>
      <c r="C69" s="92"/>
      <c r="D69" s="92"/>
      <c r="E69" s="93"/>
    </row>
    <row r="70" spans="1:5" ht="12.75" x14ac:dyDescent="0.2">
      <c r="A70" s="166" t="s">
        <v>243</v>
      </c>
      <c r="B70" s="119"/>
      <c r="C70" s="119"/>
      <c r="D70" s="120"/>
      <c r="E70" s="78">
        <f>E68+E63</f>
        <v>0</v>
      </c>
    </row>
    <row r="71" spans="1:5" ht="12.75" x14ac:dyDescent="0.2">
      <c r="A71" s="90"/>
      <c r="B71" s="92"/>
      <c r="C71" s="92"/>
      <c r="D71" s="92"/>
      <c r="E71" s="93"/>
    </row>
    <row r="72" spans="1:5" ht="12.75" x14ac:dyDescent="0.2">
      <c r="A72" s="69" t="s">
        <v>244</v>
      </c>
      <c r="B72" s="170" t="s">
        <v>245</v>
      </c>
      <c r="C72" s="120"/>
      <c r="D72" s="103" t="s">
        <v>156</v>
      </c>
      <c r="E72" s="104" t="s">
        <v>157</v>
      </c>
    </row>
    <row r="73" spans="1:5" ht="12.75" x14ac:dyDescent="0.2">
      <c r="A73" s="97" t="s">
        <v>246</v>
      </c>
      <c r="B73" s="164" t="s">
        <v>247</v>
      </c>
      <c r="C73" s="120"/>
      <c r="D73" s="101"/>
      <c r="E73" s="74"/>
    </row>
    <row r="74" spans="1:5" ht="12.75" x14ac:dyDescent="0.2">
      <c r="A74" s="97" t="s">
        <v>248</v>
      </c>
      <c r="B74" s="164" t="s">
        <v>249</v>
      </c>
      <c r="C74" s="120"/>
      <c r="D74" s="101"/>
      <c r="E74" s="74"/>
    </row>
    <row r="75" spans="1:5" ht="12.75" x14ac:dyDescent="0.2">
      <c r="A75" s="97" t="s">
        <v>250</v>
      </c>
      <c r="B75" s="164" t="s">
        <v>251</v>
      </c>
      <c r="C75" s="120"/>
      <c r="D75" s="101"/>
      <c r="E75" s="74"/>
    </row>
    <row r="76" spans="1:5" ht="12.75" x14ac:dyDescent="0.2">
      <c r="A76" s="165" t="s">
        <v>252</v>
      </c>
      <c r="B76" s="119"/>
      <c r="C76" s="120"/>
      <c r="D76" s="102">
        <f t="shared" ref="D76:E76" si="7">SUM(D73:D75)</f>
        <v>0</v>
      </c>
      <c r="E76" s="100">
        <f t="shared" si="7"/>
        <v>0</v>
      </c>
    </row>
    <row r="77" spans="1:5" ht="12.75" x14ac:dyDescent="0.2">
      <c r="A77" s="90"/>
      <c r="B77" s="92"/>
      <c r="C77" s="92"/>
      <c r="D77" s="92"/>
      <c r="E77" s="93"/>
    </row>
    <row r="78" spans="1:5" ht="25.5" x14ac:dyDescent="0.2">
      <c r="A78" s="79" t="s">
        <v>20</v>
      </c>
      <c r="B78" s="105" t="s">
        <v>144</v>
      </c>
      <c r="C78" s="95" t="s">
        <v>55</v>
      </c>
      <c r="D78" s="95" t="s">
        <v>253</v>
      </c>
      <c r="E78" s="96" t="s">
        <v>254</v>
      </c>
    </row>
    <row r="79" spans="1:5" ht="12.75" x14ac:dyDescent="0.2">
      <c r="A79" s="97">
        <v>1</v>
      </c>
      <c r="B79" s="106" t="str">
        <f>IF(D5="5H",B9,B8)</f>
        <v>Porteiro noturno - escala 12x36h</v>
      </c>
      <c r="C79" s="99">
        <v>1</v>
      </c>
      <c r="D79" s="74">
        <f>(E70)/(1-(D76))</f>
        <v>0</v>
      </c>
      <c r="E79" s="74">
        <f>D79*C79*12</f>
        <v>0</v>
      </c>
    </row>
    <row r="80" spans="1:5" ht="12.75" x14ac:dyDescent="0.2">
      <c r="A80" s="107"/>
      <c r="B80" s="108"/>
      <c r="C80" s="107"/>
      <c r="D80" s="109"/>
      <c r="E80" s="110"/>
    </row>
    <row r="81" spans="1:5" ht="12.75" x14ac:dyDescent="0.2">
      <c r="A81" s="107"/>
      <c r="B81" s="108"/>
      <c r="C81" s="107"/>
      <c r="D81" s="109"/>
      <c r="E81" s="110"/>
    </row>
    <row r="82" spans="1:5" ht="12.75" x14ac:dyDescent="0.2">
      <c r="A82" s="168" t="s">
        <v>46</v>
      </c>
      <c r="B82" s="115"/>
      <c r="C82" s="169" t="s">
        <v>255</v>
      </c>
      <c r="D82" s="115"/>
      <c r="E82" s="115"/>
    </row>
    <row r="83" spans="1:5" ht="12.75" x14ac:dyDescent="0.2">
      <c r="A83" s="168" t="s">
        <v>47</v>
      </c>
      <c r="B83" s="115"/>
      <c r="C83" s="169" t="s">
        <v>256</v>
      </c>
      <c r="D83" s="115"/>
      <c r="E83" s="115"/>
    </row>
    <row r="84" spans="1:5" ht="12.75" x14ac:dyDescent="0.2">
      <c r="A84" s="168" t="s">
        <v>48</v>
      </c>
      <c r="B84" s="115"/>
      <c r="C84" s="169" t="s">
        <v>257</v>
      </c>
      <c r="D84" s="115"/>
      <c r="E84" s="115"/>
    </row>
    <row r="85" spans="1:5" ht="12.75" x14ac:dyDescent="0.2">
      <c r="A85" s="168" t="s">
        <v>49</v>
      </c>
      <c r="B85" s="115"/>
      <c r="C85" s="169" t="s">
        <v>258</v>
      </c>
      <c r="D85" s="115"/>
      <c r="E85" s="115"/>
    </row>
  </sheetData>
  <mergeCells count="64">
    <mergeCell ref="A85:B85"/>
    <mergeCell ref="C85:E85"/>
    <mergeCell ref="A82:B82"/>
    <mergeCell ref="C82:E82"/>
    <mergeCell ref="A83:B83"/>
    <mergeCell ref="C83:E83"/>
    <mergeCell ref="A84:B84"/>
    <mergeCell ref="C84:E84"/>
    <mergeCell ref="B43:C43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73:C73"/>
    <mergeCell ref="B74:C74"/>
    <mergeCell ref="B75:C75"/>
    <mergeCell ref="A76:C76"/>
    <mergeCell ref="A1:E1"/>
    <mergeCell ref="A2:E2"/>
    <mergeCell ref="A4:B4"/>
    <mergeCell ref="A5:B5"/>
    <mergeCell ref="B7:E7"/>
    <mergeCell ref="B8:D8"/>
    <mergeCell ref="B9:C9"/>
    <mergeCell ref="B11:E11"/>
    <mergeCell ref="B12:C12"/>
    <mergeCell ref="B13:C13"/>
    <mergeCell ref="A15:D15"/>
    <mergeCell ref="B17:C17"/>
    <mergeCell ref="B66:C66"/>
    <mergeCell ref="B67:C67"/>
    <mergeCell ref="A68:C68"/>
    <mergeCell ref="A70:D70"/>
    <mergeCell ref="B72:C72"/>
    <mergeCell ref="A48:C48"/>
    <mergeCell ref="A50:D50"/>
    <mergeCell ref="A61:D61"/>
    <mergeCell ref="A63:D63"/>
    <mergeCell ref="B65:C65"/>
  </mergeCells>
  <printOptions horizontalCentered="1"/>
  <pageMargins left="0.7" right="0.7" top="0.39370078740157477" bottom="0.39370078740157477" header="0" footer="0"/>
  <pageSetup paperSize="9" fitToHeight="0" pageOrder="overThenDown" orientation="portrait" cellComments="atEnd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84"/>
  <sheetViews>
    <sheetView topLeftCell="A44" workbookViewId="0">
      <selection activeCell="B87" sqref="B87"/>
    </sheetView>
  </sheetViews>
  <sheetFormatPr defaultColWidth="12.5703125" defaultRowHeight="15.75" customHeight="1" x14ac:dyDescent="0.2"/>
  <cols>
    <col min="1" max="1" width="6" customWidth="1"/>
    <col min="2" max="2" width="69.42578125" customWidth="1"/>
    <col min="3" max="5" width="12.5703125" customWidth="1"/>
  </cols>
  <sheetData>
    <row r="1" spans="1:5" ht="110.25" customHeight="1" x14ac:dyDescent="0.2">
      <c r="A1" s="171"/>
      <c r="B1" s="115"/>
      <c r="C1" s="115"/>
      <c r="D1" s="115"/>
      <c r="E1" s="115"/>
    </row>
    <row r="2" spans="1:5" ht="22.5" customHeight="1" x14ac:dyDescent="0.2">
      <c r="A2" s="172" t="s">
        <v>138</v>
      </c>
      <c r="B2" s="115"/>
      <c r="C2" s="115"/>
      <c r="D2" s="115"/>
      <c r="E2" s="115"/>
    </row>
    <row r="3" spans="1:5" ht="22.5" customHeight="1" x14ac:dyDescent="0.2">
      <c r="A3" s="56"/>
      <c r="B3" s="56"/>
      <c r="C3" s="56"/>
      <c r="D3" s="56"/>
      <c r="E3" s="56"/>
    </row>
    <row r="4" spans="1:5" ht="22.5" customHeight="1" x14ac:dyDescent="0.2">
      <c r="A4" s="173" t="s">
        <v>269</v>
      </c>
      <c r="B4" s="115"/>
      <c r="C4" s="55"/>
      <c r="D4" s="57" t="s">
        <v>140</v>
      </c>
      <c r="E4" s="57" t="s">
        <v>261</v>
      </c>
    </row>
    <row r="5" spans="1:5" ht="22.5" customHeight="1" x14ac:dyDescent="0.2">
      <c r="A5" s="174" t="s">
        <v>142</v>
      </c>
      <c r="B5" s="115"/>
      <c r="C5" s="58"/>
      <c r="D5" s="59" t="s">
        <v>262</v>
      </c>
      <c r="E5" s="60">
        <v>0.2</v>
      </c>
    </row>
    <row r="6" spans="1:5" ht="12.75" x14ac:dyDescent="0.2">
      <c r="A6" s="61"/>
      <c r="B6" s="62"/>
      <c r="C6" s="62"/>
      <c r="D6" s="62"/>
      <c r="E6" s="62"/>
    </row>
    <row r="7" spans="1:5" ht="12.75" x14ac:dyDescent="0.2">
      <c r="A7" s="63" t="s">
        <v>143</v>
      </c>
      <c r="B7" s="175" t="s">
        <v>144</v>
      </c>
      <c r="C7" s="119"/>
      <c r="D7" s="119"/>
      <c r="E7" s="120"/>
    </row>
    <row r="8" spans="1:5" ht="12.75" x14ac:dyDescent="0.2">
      <c r="A8" s="64" t="s">
        <v>145</v>
      </c>
      <c r="B8" s="176" t="s">
        <v>270</v>
      </c>
      <c r="C8" s="119"/>
      <c r="D8" s="120"/>
      <c r="E8" s="65"/>
    </row>
    <row r="9" spans="1:5" ht="12.75" x14ac:dyDescent="0.2">
      <c r="A9" s="64" t="s">
        <v>147</v>
      </c>
      <c r="B9" s="176" t="s">
        <v>264</v>
      </c>
      <c r="C9" s="119"/>
      <c r="D9" s="64">
        <v>2</v>
      </c>
      <c r="E9" s="65"/>
    </row>
    <row r="10" spans="1:5" ht="12.75" x14ac:dyDescent="0.2">
      <c r="A10" s="67"/>
      <c r="B10" s="8"/>
      <c r="C10" s="62"/>
      <c r="D10" s="68"/>
      <c r="E10" s="62"/>
    </row>
    <row r="11" spans="1:5" ht="12.75" x14ac:dyDescent="0.2">
      <c r="A11" s="69" t="s">
        <v>149</v>
      </c>
      <c r="B11" s="170" t="s">
        <v>150</v>
      </c>
      <c r="C11" s="119"/>
      <c r="D11" s="119"/>
      <c r="E11" s="120"/>
    </row>
    <row r="12" spans="1:5" ht="12.75" x14ac:dyDescent="0.2">
      <c r="A12" s="70" t="s">
        <v>151</v>
      </c>
      <c r="B12" s="178" t="s">
        <v>265</v>
      </c>
      <c r="C12" s="120"/>
      <c r="D12" s="111"/>
      <c r="E12" s="74"/>
    </row>
    <row r="13" spans="1:5" ht="12.75" x14ac:dyDescent="0.2">
      <c r="A13" s="75"/>
      <c r="B13" s="76"/>
      <c r="C13" s="77"/>
      <c r="D13" s="77"/>
      <c r="E13" s="19"/>
    </row>
    <row r="14" spans="1:5" ht="12.75" x14ac:dyDescent="0.2">
      <c r="A14" s="166" t="s">
        <v>153</v>
      </c>
      <c r="B14" s="119"/>
      <c r="C14" s="119"/>
      <c r="D14" s="119"/>
      <c r="E14" s="78">
        <f>E9+E12</f>
        <v>0</v>
      </c>
    </row>
    <row r="15" spans="1:5" ht="12.75" x14ac:dyDescent="0.2">
      <c r="A15" s="75"/>
      <c r="B15" s="76"/>
      <c r="C15" s="77"/>
      <c r="D15" s="77"/>
      <c r="E15" s="77"/>
    </row>
    <row r="16" spans="1:5" ht="12.75" x14ac:dyDescent="0.2">
      <c r="A16" s="79" t="s">
        <v>154</v>
      </c>
      <c r="B16" s="167" t="s">
        <v>155</v>
      </c>
      <c r="C16" s="120"/>
      <c r="D16" s="81" t="s">
        <v>156</v>
      </c>
      <c r="E16" s="82" t="s">
        <v>157</v>
      </c>
    </row>
    <row r="17" spans="1:5" ht="12.75" x14ac:dyDescent="0.2">
      <c r="A17" s="83" t="s">
        <v>158</v>
      </c>
      <c r="B17" s="177" t="s">
        <v>159</v>
      </c>
      <c r="C17" s="120"/>
      <c r="D17" s="84">
        <f t="shared" ref="D17:E17" si="0">SUM(D18:D25)</f>
        <v>0</v>
      </c>
      <c r="E17" s="85">
        <f t="shared" si="0"/>
        <v>0</v>
      </c>
    </row>
    <row r="18" spans="1:5" ht="12.75" x14ac:dyDescent="0.2">
      <c r="A18" s="86" t="s">
        <v>160</v>
      </c>
      <c r="B18" s="178" t="s">
        <v>161</v>
      </c>
      <c r="C18" s="120"/>
      <c r="D18" s="87"/>
      <c r="E18" s="72"/>
    </row>
    <row r="19" spans="1:5" ht="12.75" x14ac:dyDescent="0.2">
      <c r="A19" s="86" t="s">
        <v>162</v>
      </c>
      <c r="B19" s="178" t="s">
        <v>163</v>
      </c>
      <c r="C19" s="120"/>
      <c r="D19" s="87"/>
      <c r="E19" s="72"/>
    </row>
    <row r="20" spans="1:5" ht="12.75" x14ac:dyDescent="0.2">
      <c r="A20" s="86" t="s">
        <v>164</v>
      </c>
      <c r="B20" s="178" t="s">
        <v>165</v>
      </c>
      <c r="C20" s="120"/>
      <c r="D20" s="87"/>
      <c r="E20" s="72"/>
    </row>
    <row r="21" spans="1:5" ht="12.75" x14ac:dyDescent="0.2">
      <c r="A21" s="86" t="s">
        <v>166</v>
      </c>
      <c r="B21" s="178" t="s">
        <v>167</v>
      </c>
      <c r="C21" s="120"/>
      <c r="D21" s="87"/>
      <c r="E21" s="72"/>
    </row>
    <row r="22" spans="1:5" ht="12.75" x14ac:dyDescent="0.2">
      <c r="A22" s="86" t="s">
        <v>168</v>
      </c>
      <c r="B22" s="178" t="s">
        <v>169</v>
      </c>
      <c r="C22" s="120"/>
      <c r="D22" s="87"/>
      <c r="E22" s="72"/>
    </row>
    <row r="23" spans="1:5" ht="12.75" x14ac:dyDescent="0.2">
      <c r="A23" s="86" t="s">
        <v>170</v>
      </c>
      <c r="B23" s="178" t="s">
        <v>171</v>
      </c>
      <c r="C23" s="120"/>
      <c r="D23" s="87"/>
      <c r="E23" s="72"/>
    </row>
    <row r="24" spans="1:5" ht="12.75" x14ac:dyDescent="0.2">
      <c r="A24" s="86" t="s">
        <v>172</v>
      </c>
      <c r="B24" s="178" t="s">
        <v>173</v>
      </c>
      <c r="C24" s="120"/>
      <c r="D24" s="87"/>
      <c r="E24" s="72"/>
    </row>
    <row r="25" spans="1:5" ht="12.75" x14ac:dyDescent="0.2">
      <c r="A25" s="86" t="s">
        <v>174</v>
      </c>
      <c r="B25" s="178" t="s">
        <v>175</v>
      </c>
      <c r="C25" s="120"/>
      <c r="D25" s="87"/>
      <c r="E25" s="72"/>
    </row>
    <row r="26" spans="1:5" ht="12.75" x14ac:dyDescent="0.2">
      <c r="A26" s="83" t="s">
        <v>176</v>
      </c>
      <c r="B26" s="177" t="s">
        <v>159</v>
      </c>
      <c r="C26" s="120"/>
      <c r="D26" s="84">
        <f t="shared" ref="D26:E26" si="1">SUM(D27:D34)</f>
        <v>0</v>
      </c>
      <c r="E26" s="85">
        <f t="shared" si="1"/>
        <v>0</v>
      </c>
    </row>
    <row r="27" spans="1:5" ht="12.75" x14ac:dyDescent="0.2">
      <c r="A27" s="86" t="s">
        <v>177</v>
      </c>
      <c r="B27" s="178" t="s">
        <v>178</v>
      </c>
      <c r="C27" s="120"/>
      <c r="D27" s="87"/>
      <c r="E27" s="72"/>
    </row>
    <row r="28" spans="1:5" ht="12.75" x14ac:dyDescent="0.2">
      <c r="A28" s="86" t="s">
        <v>179</v>
      </c>
      <c r="B28" s="178" t="s">
        <v>180</v>
      </c>
      <c r="C28" s="120"/>
      <c r="D28" s="87"/>
      <c r="E28" s="72"/>
    </row>
    <row r="29" spans="1:5" ht="12.75" x14ac:dyDescent="0.2">
      <c r="A29" s="86" t="s">
        <v>181</v>
      </c>
      <c r="B29" s="178" t="s">
        <v>182</v>
      </c>
      <c r="C29" s="120"/>
      <c r="D29" s="87"/>
      <c r="E29" s="72"/>
    </row>
    <row r="30" spans="1:5" ht="12.75" x14ac:dyDescent="0.2">
      <c r="A30" s="86" t="s">
        <v>183</v>
      </c>
      <c r="B30" s="178" t="s">
        <v>184</v>
      </c>
      <c r="C30" s="120"/>
      <c r="D30" s="87"/>
      <c r="E30" s="72"/>
    </row>
    <row r="31" spans="1:5" ht="12.75" x14ac:dyDescent="0.2">
      <c r="A31" s="86" t="s">
        <v>185</v>
      </c>
      <c r="B31" s="178" t="s">
        <v>186</v>
      </c>
      <c r="C31" s="120"/>
      <c r="D31" s="87"/>
      <c r="E31" s="72"/>
    </row>
    <row r="32" spans="1:5" ht="12.75" x14ac:dyDescent="0.2">
      <c r="A32" s="86" t="s">
        <v>187</v>
      </c>
      <c r="B32" s="178" t="s">
        <v>188</v>
      </c>
      <c r="C32" s="120"/>
      <c r="D32" s="87"/>
      <c r="E32" s="72"/>
    </row>
    <row r="33" spans="1:5" ht="12.75" x14ac:dyDescent="0.2">
      <c r="A33" s="86" t="s">
        <v>189</v>
      </c>
      <c r="B33" s="178" t="s">
        <v>190</v>
      </c>
      <c r="C33" s="120"/>
      <c r="D33" s="87"/>
      <c r="E33" s="72"/>
    </row>
    <row r="34" spans="1:5" ht="12.75" x14ac:dyDescent="0.2">
      <c r="A34" s="86" t="s">
        <v>191</v>
      </c>
      <c r="B34" s="178" t="s">
        <v>192</v>
      </c>
      <c r="C34" s="120"/>
      <c r="D34" s="87"/>
      <c r="E34" s="72"/>
    </row>
    <row r="35" spans="1:5" ht="12.75" x14ac:dyDescent="0.2">
      <c r="A35" s="83" t="s">
        <v>193</v>
      </c>
      <c r="B35" s="177" t="s">
        <v>159</v>
      </c>
      <c r="C35" s="120"/>
      <c r="D35" s="84">
        <f t="shared" ref="D35:E35" si="2">SUM(D36:D41)</f>
        <v>0</v>
      </c>
      <c r="E35" s="85">
        <f t="shared" si="2"/>
        <v>0</v>
      </c>
    </row>
    <row r="36" spans="1:5" ht="12.75" x14ac:dyDescent="0.2">
      <c r="A36" s="86" t="s">
        <v>194</v>
      </c>
      <c r="B36" s="178" t="s">
        <v>195</v>
      </c>
      <c r="C36" s="120"/>
      <c r="D36" s="87"/>
      <c r="E36" s="72"/>
    </row>
    <row r="37" spans="1:5" ht="12.75" x14ac:dyDescent="0.2">
      <c r="A37" s="86" t="s">
        <v>196</v>
      </c>
      <c r="B37" s="178" t="s">
        <v>197</v>
      </c>
      <c r="C37" s="120"/>
      <c r="D37" s="87"/>
      <c r="E37" s="72"/>
    </row>
    <row r="38" spans="1:5" ht="12.75" x14ac:dyDescent="0.2">
      <c r="A38" s="86" t="s">
        <v>198</v>
      </c>
      <c r="B38" s="178" t="s">
        <v>199</v>
      </c>
      <c r="C38" s="120"/>
      <c r="D38" s="87"/>
      <c r="E38" s="72"/>
    </row>
    <row r="39" spans="1:5" ht="12.75" x14ac:dyDescent="0.2">
      <c r="A39" s="86" t="s">
        <v>200</v>
      </c>
      <c r="B39" s="178" t="s">
        <v>201</v>
      </c>
      <c r="C39" s="120"/>
      <c r="D39" s="87"/>
      <c r="E39" s="72"/>
    </row>
    <row r="40" spans="1:5" ht="12.75" x14ac:dyDescent="0.2">
      <c r="A40" s="86" t="s">
        <v>202</v>
      </c>
      <c r="B40" s="178" t="s">
        <v>203</v>
      </c>
      <c r="C40" s="120"/>
      <c r="D40" s="87"/>
      <c r="E40" s="72"/>
    </row>
    <row r="41" spans="1:5" ht="12.75" x14ac:dyDescent="0.2">
      <c r="A41" s="86" t="s">
        <v>204</v>
      </c>
      <c r="B41" s="178" t="s">
        <v>205</v>
      </c>
      <c r="C41" s="120"/>
      <c r="D41" s="87"/>
      <c r="E41" s="72"/>
    </row>
    <row r="42" spans="1:5" ht="12.75" x14ac:dyDescent="0.2">
      <c r="A42" s="83" t="s">
        <v>206</v>
      </c>
      <c r="B42" s="177" t="s">
        <v>159</v>
      </c>
      <c r="C42" s="120"/>
      <c r="D42" s="84">
        <f t="shared" ref="D42:E42" si="3">SUM(D43)</f>
        <v>0</v>
      </c>
      <c r="E42" s="85">
        <f t="shared" si="3"/>
        <v>0</v>
      </c>
    </row>
    <row r="43" spans="1:5" ht="12.75" x14ac:dyDescent="0.2">
      <c r="A43" s="86" t="s">
        <v>207</v>
      </c>
      <c r="B43" s="178" t="s">
        <v>208</v>
      </c>
      <c r="C43" s="120"/>
      <c r="D43" s="87"/>
      <c r="E43" s="72"/>
    </row>
    <row r="44" spans="1:5" ht="12.75" x14ac:dyDescent="0.2">
      <c r="A44" s="83" t="s">
        <v>209</v>
      </c>
      <c r="B44" s="177" t="s">
        <v>159</v>
      </c>
      <c r="C44" s="120"/>
      <c r="D44" s="84">
        <f t="shared" ref="D44:E44" si="4">SUM(D45:D46)</f>
        <v>0</v>
      </c>
      <c r="E44" s="85">
        <f t="shared" si="4"/>
        <v>0</v>
      </c>
    </row>
    <row r="45" spans="1:5" ht="12.75" x14ac:dyDescent="0.2">
      <c r="A45" s="86" t="s">
        <v>210</v>
      </c>
      <c r="B45" s="178" t="s">
        <v>211</v>
      </c>
      <c r="C45" s="120"/>
      <c r="D45" s="87"/>
      <c r="E45" s="72"/>
    </row>
    <row r="46" spans="1:5" ht="12.75" x14ac:dyDescent="0.2">
      <c r="A46" s="86" t="s">
        <v>212</v>
      </c>
      <c r="B46" s="178" t="s">
        <v>213</v>
      </c>
      <c r="C46" s="120"/>
      <c r="D46" s="87"/>
      <c r="E46" s="72"/>
    </row>
    <row r="47" spans="1:5" ht="12.75" x14ac:dyDescent="0.2">
      <c r="A47" s="165" t="s">
        <v>214</v>
      </c>
      <c r="B47" s="119"/>
      <c r="C47" s="120"/>
      <c r="D47" s="88">
        <f t="shared" ref="D47:E47" si="5">D17+D26+D35+D42+D44</f>
        <v>0</v>
      </c>
      <c r="E47" s="89">
        <f t="shared" si="5"/>
        <v>0</v>
      </c>
    </row>
    <row r="48" spans="1:5" ht="12.75" x14ac:dyDescent="0.2">
      <c r="A48" s="90"/>
      <c r="B48" s="91"/>
      <c r="C48" s="92"/>
      <c r="D48" s="19"/>
      <c r="E48" s="93"/>
    </row>
    <row r="49" spans="1:5" ht="12.75" x14ac:dyDescent="0.2">
      <c r="A49" s="166" t="s">
        <v>215</v>
      </c>
      <c r="B49" s="119"/>
      <c r="C49" s="119"/>
      <c r="D49" s="120"/>
      <c r="E49" s="78">
        <f>E47+E14</f>
        <v>0</v>
      </c>
    </row>
    <row r="50" spans="1:5" ht="12.75" x14ac:dyDescent="0.2">
      <c r="A50" s="90"/>
      <c r="B50" s="91"/>
      <c r="C50" s="92"/>
      <c r="D50" s="92"/>
      <c r="E50" s="93"/>
    </row>
    <row r="51" spans="1:5" ht="12.75" x14ac:dyDescent="0.2">
      <c r="A51" s="94" t="s">
        <v>216</v>
      </c>
      <c r="B51" s="80" t="s">
        <v>217</v>
      </c>
      <c r="C51" s="79" t="s">
        <v>55</v>
      </c>
      <c r="D51" s="95" t="s">
        <v>268</v>
      </c>
      <c r="E51" s="96" t="s">
        <v>157</v>
      </c>
    </row>
    <row r="52" spans="1:5" ht="12.75" x14ac:dyDescent="0.2">
      <c r="A52" s="97" t="s">
        <v>218</v>
      </c>
      <c r="B52" s="98" t="s">
        <v>219</v>
      </c>
      <c r="C52" s="86"/>
      <c r="D52" s="74"/>
      <c r="E52" s="74"/>
    </row>
    <row r="53" spans="1:5" ht="12.75" x14ac:dyDescent="0.2">
      <c r="A53" s="97" t="s">
        <v>220</v>
      </c>
      <c r="B53" s="98" t="s">
        <v>221</v>
      </c>
      <c r="C53" s="86"/>
      <c r="D53" s="74"/>
      <c r="E53" s="74"/>
    </row>
    <row r="54" spans="1:5" ht="12.75" x14ac:dyDescent="0.2">
      <c r="A54" s="97" t="s">
        <v>222</v>
      </c>
      <c r="B54" s="98" t="s">
        <v>223</v>
      </c>
      <c r="C54" s="86"/>
      <c r="D54" s="74"/>
      <c r="E54" s="74"/>
    </row>
    <row r="55" spans="1:5" ht="12.75" x14ac:dyDescent="0.2">
      <c r="A55" s="97" t="s">
        <v>224</v>
      </c>
      <c r="B55" s="98" t="s">
        <v>225</v>
      </c>
      <c r="C55" s="86"/>
      <c r="D55" s="74"/>
      <c r="E55" s="74"/>
    </row>
    <row r="56" spans="1:5" ht="12.75" x14ac:dyDescent="0.2">
      <c r="A56" s="97" t="s">
        <v>226</v>
      </c>
      <c r="B56" s="98" t="s">
        <v>227</v>
      </c>
      <c r="C56" s="86"/>
      <c r="D56" s="74"/>
      <c r="E56" s="74"/>
    </row>
    <row r="57" spans="1:5" ht="12.75" x14ac:dyDescent="0.2">
      <c r="A57" s="97" t="s">
        <v>228</v>
      </c>
      <c r="B57" s="98" t="s">
        <v>229</v>
      </c>
      <c r="C57" s="86"/>
      <c r="D57" s="74"/>
      <c r="E57" s="74"/>
    </row>
    <row r="58" spans="1:5" ht="12.75" x14ac:dyDescent="0.2">
      <c r="A58" s="97" t="s">
        <v>230</v>
      </c>
      <c r="B58" s="98" t="s">
        <v>231</v>
      </c>
      <c r="C58" s="86"/>
      <c r="D58" s="74"/>
      <c r="E58" s="74"/>
    </row>
    <row r="59" spans="1:5" ht="12.75" x14ac:dyDescent="0.2">
      <c r="A59" s="97" t="s">
        <v>232</v>
      </c>
      <c r="B59" s="98" t="s">
        <v>233</v>
      </c>
      <c r="C59" s="86"/>
      <c r="D59" s="74"/>
      <c r="E59" s="74"/>
    </row>
    <row r="60" spans="1:5" ht="12.75" x14ac:dyDescent="0.2">
      <c r="A60" s="165" t="s">
        <v>234</v>
      </c>
      <c r="B60" s="119"/>
      <c r="C60" s="119"/>
      <c r="D60" s="120"/>
      <c r="E60" s="100">
        <f>SUM(E52:E59)</f>
        <v>0</v>
      </c>
    </row>
    <row r="61" spans="1:5" ht="12.75" x14ac:dyDescent="0.2">
      <c r="A61" s="90"/>
      <c r="B61" s="92"/>
      <c r="C61" s="92"/>
      <c r="D61" s="92"/>
      <c r="E61" s="93"/>
    </row>
    <row r="62" spans="1:5" ht="12.75" x14ac:dyDescent="0.2">
      <c r="A62" s="166" t="s">
        <v>235</v>
      </c>
      <c r="B62" s="119"/>
      <c r="C62" s="119"/>
      <c r="D62" s="120"/>
      <c r="E62" s="78">
        <f>E49+E60</f>
        <v>0</v>
      </c>
    </row>
    <row r="63" spans="1:5" ht="12.75" x14ac:dyDescent="0.2">
      <c r="A63" s="90"/>
      <c r="B63" s="92"/>
      <c r="C63" s="92"/>
      <c r="D63" s="92"/>
      <c r="E63" s="93"/>
    </row>
    <row r="64" spans="1:5" ht="12.75" x14ac:dyDescent="0.2">
      <c r="A64" s="94" t="s">
        <v>236</v>
      </c>
      <c r="B64" s="167" t="s">
        <v>237</v>
      </c>
      <c r="C64" s="120"/>
      <c r="D64" s="95" t="s">
        <v>156</v>
      </c>
      <c r="E64" s="96" t="s">
        <v>157</v>
      </c>
    </row>
    <row r="65" spans="1:5" ht="12.75" x14ac:dyDescent="0.2">
      <c r="A65" s="97" t="s">
        <v>238</v>
      </c>
      <c r="B65" s="164" t="s">
        <v>239</v>
      </c>
      <c r="C65" s="120"/>
      <c r="D65" s="101"/>
      <c r="E65" s="74"/>
    </row>
    <row r="66" spans="1:5" ht="12.75" x14ac:dyDescent="0.2">
      <c r="A66" s="97" t="s">
        <v>240</v>
      </c>
      <c r="B66" s="164" t="s">
        <v>241</v>
      </c>
      <c r="C66" s="120"/>
      <c r="D66" s="101"/>
      <c r="E66" s="74"/>
    </row>
    <row r="67" spans="1:5" ht="12.75" x14ac:dyDescent="0.2">
      <c r="A67" s="165" t="s">
        <v>242</v>
      </c>
      <c r="B67" s="119"/>
      <c r="C67" s="120"/>
      <c r="D67" s="102">
        <f t="shared" ref="D67:E67" si="6">SUM(D65:D66)</f>
        <v>0</v>
      </c>
      <c r="E67" s="100">
        <f t="shared" si="6"/>
        <v>0</v>
      </c>
    </row>
    <row r="68" spans="1:5" ht="12.75" x14ac:dyDescent="0.2">
      <c r="A68" s="90"/>
      <c r="B68" s="92"/>
      <c r="C68" s="92"/>
      <c r="D68" s="92"/>
      <c r="E68" s="93"/>
    </row>
    <row r="69" spans="1:5" ht="12.75" x14ac:dyDescent="0.2">
      <c r="A69" s="166" t="s">
        <v>243</v>
      </c>
      <c r="B69" s="119"/>
      <c r="C69" s="119"/>
      <c r="D69" s="120"/>
      <c r="E69" s="78">
        <f>E67+E62</f>
        <v>0</v>
      </c>
    </row>
    <row r="70" spans="1:5" ht="12.75" x14ac:dyDescent="0.2">
      <c r="A70" s="90"/>
      <c r="B70" s="92"/>
      <c r="C70" s="92"/>
      <c r="D70" s="92"/>
      <c r="E70" s="93"/>
    </row>
    <row r="71" spans="1:5" ht="12.75" x14ac:dyDescent="0.2">
      <c r="A71" s="69" t="s">
        <v>244</v>
      </c>
      <c r="B71" s="170" t="s">
        <v>245</v>
      </c>
      <c r="C71" s="120"/>
      <c r="D71" s="103" t="s">
        <v>156</v>
      </c>
      <c r="E71" s="104" t="s">
        <v>157</v>
      </c>
    </row>
    <row r="72" spans="1:5" ht="12.75" x14ac:dyDescent="0.2">
      <c r="A72" s="97" t="s">
        <v>246</v>
      </c>
      <c r="B72" s="164" t="s">
        <v>247</v>
      </c>
      <c r="C72" s="120"/>
      <c r="D72" s="101"/>
      <c r="E72" s="74"/>
    </row>
    <row r="73" spans="1:5" ht="12.75" x14ac:dyDescent="0.2">
      <c r="A73" s="97" t="s">
        <v>248</v>
      </c>
      <c r="B73" s="164" t="s">
        <v>249</v>
      </c>
      <c r="C73" s="120"/>
      <c r="D73" s="101"/>
      <c r="E73" s="74"/>
    </row>
    <row r="74" spans="1:5" ht="12.75" x14ac:dyDescent="0.2">
      <c r="A74" s="97" t="s">
        <v>250</v>
      </c>
      <c r="B74" s="164" t="s">
        <v>251</v>
      </c>
      <c r="C74" s="120"/>
      <c r="D74" s="101"/>
      <c r="E74" s="74"/>
    </row>
    <row r="75" spans="1:5" ht="12.75" x14ac:dyDescent="0.2">
      <c r="A75" s="165" t="s">
        <v>252</v>
      </c>
      <c r="B75" s="119"/>
      <c r="C75" s="120"/>
      <c r="D75" s="102">
        <f t="shared" ref="D75:E75" si="7">SUM(D72:D74)</f>
        <v>0</v>
      </c>
      <c r="E75" s="100">
        <f t="shared" si="7"/>
        <v>0</v>
      </c>
    </row>
    <row r="76" spans="1:5" ht="12.75" x14ac:dyDescent="0.2">
      <c r="A76" s="90"/>
      <c r="B76" s="92"/>
      <c r="C76" s="92"/>
      <c r="D76" s="92"/>
      <c r="E76" s="93"/>
    </row>
    <row r="77" spans="1:5" ht="25.5" x14ac:dyDescent="0.2">
      <c r="A77" s="79" t="s">
        <v>20</v>
      </c>
      <c r="B77" s="105" t="s">
        <v>144</v>
      </c>
      <c r="C77" s="95" t="s">
        <v>55</v>
      </c>
      <c r="D77" s="95" t="s">
        <v>253</v>
      </c>
      <c r="E77" s="96" t="s">
        <v>254</v>
      </c>
    </row>
    <row r="78" spans="1:5" ht="12.75" x14ac:dyDescent="0.2">
      <c r="A78" s="97">
        <v>1</v>
      </c>
      <c r="B78" s="106" t="str">
        <f>IF(D5="5H",B9,B8)</f>
        <v>Porteiro diurno - escala 12x36h</v>
      </c>
      <c r="C78" s="99">
        <v>1</v>
      </c>
      <c r="D78" s="74">
        <f>(E69)/(1-(D75))</f>
        <v>0</v>
      </c>
      <c r="E78" s="74">
        <f>D78*C78*12</f>
        <v>0</v>
      </c>
    </row>
    <row r="79" spans="1:5" ht="12.75" x14ac:dyDescent="0.2">
      <c r="A79" s="107"/>
      <c r="B79" s="108"/>
      <c r="C79" s="107"/>
      <c r="D79" s="109"/>
      <c r="E79" s="110"/>
    </row>
    <row r="80" spans="1:5" ht="12.75" x14ac:dyDescent="0.2">
      <c r="A80" s="107"/>
      <c r="B80" s="108"/>
      <c r="C80" s="107"/>
      <c r="D80" s="109"/>
      <c r="E80" s="110"/>
    </row>
    <row r="81" spans="1:5" ht="12.75" x14ac:dyDescent="0.2">
      <c r="A81" s="168" t="s">
        <v>46</v>
      </c>
      <c r="B81" s="115"/>
      <c r="C81" s="169" t="s">
        <v>255</v>
      </c>
      <c r="D81" s="115"/>
      <c r="E81" s="115"/>
    </row>
    <row r="82" spans="1:5" ht="12.75" x14ac:dyDescent="0.2">
      <c r="A82" s="168" t="s">
        <v>47</v>
      </c>
      <c r="B82" s="115"/>
      <c r="C82" s="169" t="s">
        <v>256</v>
      </c>
      <c r="D82" s="115"/>
      <c r="E82" s="115"/>
    </row>
    <row r="83" spans="1:5" ht="12.75" x14ac:dyDescent="0.2">
      <c r="A83" s="168" t="s">
        <v>48</v>
      </c>
      <c r="B83" s="115"/>
      <c r="C83" s="169" t="s">
        <v>257</v>
      </c>
      <c r="D83" s="115"/>
      <c r="E83" s="115"/>
    </row>
    <row r="84" spans="1:5" ht="12.75" x14ac:dyDescent="0.2">
      <c r="A84" s="168" t="s">
        <v>49</v>
      </c>
      <c r="B84" s="115"/>
      <c r="C84" s="169" t="s">
        <v>258</v>
      </c>
      <c r="D84" s="115"/>
      <c r="E84" s="115"/>
    </row>
  </sheetData>
  <mergeCells count="63">
    <mergeCell ref="A62:D62"/>
    <mergeCell ref="B64:C64"/>
    <mergeCell ref="B65:C65"/>
    <mergeCell ref="B66:C66"/>
    <mergeCell ref="A67:C67"/>
    <mergeCell ref="B45:C45"/>
    <mergeCell ref="B46:C46"/>
    <mergeCell ref="A47:C47"/>
    <mergeCell ref="A49:D49"/>
    <mergeCell ref="A60:D60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A75:C75"/>
    <mergeCell ref="C81:E81"/>
    <mergeCell ref="A1:E1"/>
    <mergeCell ref="A2:E2"/>
    <mergeCell ref="A4:B4"/>
    <mergeCell ref="A5:B5"/>
    <mergeCell ref="B7:E7"/>
    <mergeCell ref="B8:D8"/>
    <mergeCell ref="B9:C9"/>
    <mergeCell ref="B11:E11"/>
    <mergeCell ref="B12:C12"/>
    <mergeCell ref="A14:D14"/>
    <mergeCell ref="B16:C16"/>
    <mergeCell ref="B17:C17"/>
    <mergeCell ref="B18:C18"/>
    <mergeCell ref="B19:C19"/>
    <mergeCell ref="A69:D69"/>
    <mergeCell ref="B71:C71"/>
    <mergeCell ref="B72:C72"/>
    <mergeCell ref="B73:C73"/>
    <mergeCell ref="B74:C74"/>
    <mergeCell ref="A81:B81"/>
    <mergeCell ref="A82:B82"/>
    <mergeCell ref="A83:B83"/>
    <mergeCell ref="A84:B84"/>
    <mergeCell ref="C82:E82"/>
    <mergeCell ref="C83:E83"/>
    <mergeCell ref="C84:E84"/>
  </mergeCells>
  <printOptions horizontalCentered="1"/>
  <pageMargins left="0.7" right="0.7" top="0.39370078740157477" bottom="0.39370078740157477" header="0" footer="0"/>
  <pageSetup paperSize="9" fitToHeight="0" pageOrder="overThenDown" orientation="portrait" cellComments="atEnd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84"/>
  <sheetViews>
    <sheetView topLeftCell="A44" workbookViewId="0">
      <selection activeCell="B87" sqref="B87"/>
    </sheetView>
  </sheetViews>
  <sheetFormatPr defaultColWidth="12.5703125" defaultRowHeight="15.75" customHeight="1" x14ac:dyDescent="0.2"/>
  <cols>
    <col min="1" max="1" width="6" customWidth="1"/>
    <col min="2" max="2" width="69.42578125" customWidth="1"/>
    <col min="3" max="5" width="12.5703125" customWidth="1"/>
  </cols>
  <sheetData>
    <row r="1" spans="1:5" ht="110.25" customHeight="1" x14ac:dyDescent="0.2">
      <c r="A1" s="171"/>
      <c r="B1" s="115"/>
      <c r="C1" s="115"/>
      <c r="D1" s="115"/>
      <c r="E1" s="115"/>
    </row>
    <row r="2" spans="1:5" ht="22.5" customHeight="1" x14ac:dyDescent="0.2">
      <c r="A2" s="172" t="s">
        <v>138</v>
      </c>
      <c r="B2" s="115"/>
      <c r="C2" s="115"/>
      <c r="D2" s="115"/>
      <c r="E2" s="115"/>
    </row>
    <row r="3" spans="1:5" ht="22.5" customHeight="1" x14ac:dyDescent="0.2">
      <c r="A3" s="56"/>
      <c r="B3" s="56"/>
      <c r="C3" s="56"/>
      <c r="D3" s="56"/>
      <c r="E3" s="56"/>
    </row>
    <row r="4" spans="1:5" ht="22.5" customHeight="1" x14ac:dyDescent="0.2">
      <c r="A4" s="173" t="s">
        <v>271</v>
      </c>
      <c r="B4" s="115"/>
      <c r="C4" s="55"/>
      <c r="D4" s="57" t="s">
        <v>140</v>
      </c>
      <c r="E4" s="57" t="s">
        <v>141</v>
      </c>
    </row>
    <row r="5" spans="1:5" ht="22.5" customHeight="1" x14ac:dyDescent="0.2">
      <c r="A5" s="174" t="s">
        <v>142</v>
      </c>
      <c r="B5" s="115"/>
      <c r="C5" s="58"/>
      <c r="D5" s="59" t="s">
        <v>67</v>
      </c>
      <c r="E5" s="60">
        <v>0.2</v>
      </c>
    </row>
    <row r="6" spans="1:5" ht="12.75" x14ac:dyDescent="0.2">
      <c r="A6" s="61"/>
      <c r="B6" s="62"/>
      <c r="C6" s="62"/>
      <c r="D6" s="62"/>
      <c r="E6" s="62"/>
    </row>
    <row r="7" spans="1:5" ht="12.75" x14ac:dyDescent="0.2">
      <c r="A7" s="63" t="s">
        <v>143</v>
      </c>
      <c r="B7" s="175" t="s">
        <v>144</v>
      </c>
      <c r="C7" s="119"/>
      <c r="D7" s="119"/>
      <c r="E7" s="120"/>
    </row>
    <row r="8" spans="1:5" ht="12.75" x14ac:dyDescent="0.2">
      <c r="A8" s="64" t="s">
        <v>145</v>
      </c>
      <c r="B8" s="176" t="s">
        <v>272</v>
      </c>
      <c r="C8" s="119"/>
      <c r="D8" s="120"/>
      <c r="E8" s="65"/>
    </row>
    <row r="9" spans="1:5" ht="12.75" x14ac:dyDescent="0.2">
      <c r="A9" s="64" t="s">
        <v>147</v>
      </c>
      <c r="B9" s="176" t="s">
        <v>273</v>
      </c>
      <c r="C9" s="119"/>
      <c r="D9" s="120"/>
      <c r="E9" s="65"/>
    </row>
    <row r="10" spans="1:5" ht="12.75" x14ac:dyDescent="0.2">
      <c r="A10" s="67"/>
      <c r="B10" s="8"/>
      <c r="C10" s="62"/>
      <c r="D10" s="68"/>
      <c r="E10" s="62"/>
    </row>
    <row r="11" spans="1:5" ht="12.75" x14ac:dyDescent="0.2">
      <c r="A11" s="69" t="s">
        <v>149</v>
      </c>
      <c r="B11" s="170" t="s">
        <v>150</v>
      </c>
      <c r="C11" s="119"/>
      <c r="D11" s="119"/>
      <c r="E11" s="120"/>
    </row>
    <row r="12" spans="1:5" ht="25.5" x14ac:dyDescent="0.2">
      <c r="A12" s="70" t="s">
        <v>151</v>
      </c>
      <c r="B12" s="71" t="s">
        <v>274</v>
      </c>
      <c r="C12" s="72"/>
      <c r="D12" s="73"/>
      <c r="E12" s="74"/>
    </row>
    <row r="13" spans="1:5" ht="12.75" x14ac:dyDescent="0.2">
      <c r="A13" s="75"/>
      <c r="B13" s="76"/>
      <c r="C13" s="77"/>
      <c r="D13" s="77"/>
      <c r="E13" s="19"/>
    </row>
    <row r="14" spans="1:5" ht="12.75" x14ac:dyDescent="0.2">
      <c r="A14" s="166" t="s">
        <v>153</v>
      </c>
      <c r="B14" s="119"/>
      <c r="C14" s="119"/>
      <c r="D14" s="119"/>
      <c r="E14" s="78">
        <f>IF(D5="5H",E9+E12,E8+E12)</f>
        <v>0</v>
      </c>
    </row>
    <row r="15" spans="1:5" ht="12.75" x14ac:dyDescent="0.2">
      <c r="A15" s="75"/>
      <c r="B15" s="76"/>
      <c r="C15" s="77"/>
      <c r="D15" s="77"/>
      <c r="E15" s="77"/>
    </row>
    <row r="16" spans="1:5" ht="12.75" x14ac:dyDescent="0.2">
      <c r="A16" s="79" t="s">
        <v>154</v>
      </c>
      <c r="B16" s="167" t="s">
        <v>155</v>
      </c>
      <c r="C16" s="120"/>
      <c r="D16" s="81" t="s">
        <v>156</v>
      </c>
      <c r="E16" s="82" t="s">
        <v>157</v>
      </c>
    </row>
    <row r="17" spans="1:5" ht="12.75" x14ac:dyDescent="0.2">
      <c r="A17" s="83" t="s">
        <v>158</v>
      </c>
      <c r="B17" s="177" t="s">
        <v>159</v>
      </c>
      <c r="C17" s="120"/>
      <c r="D17" s="84">
        <f t="shared" ref="D17:E17" si="0">SUM(D18:D25)</f>
        <v>0</v>
      </c>
      <c r="E17" s="85">
        <f t="shared" si="0"/>
        <v>0</v>
      </c>
    </row>
    <row r="18" spans="1:5" ht="12.75" x14ac:dyDescent="0.2">
      <c r="A18" s="86" t="s">
        <v>160</v>
      </c>
      <c r="B18" s="178" t="s">
        <v>161</v>
      </c>
      <c r="C18" s="120"/>
      <c r="D18" s="87"/>
      <c r="E18" s="72"/>
    </row>
    <row r="19" spans="1:5" ht="12.75" x14ac:dyDescent="0.2">
      <c r="A19" s="86" t="s">
        <v>162</v>
      </c>
      <c r="B19" s="178" t="s">
        <v>163</v>
      </c>
      <c r="C19" s="120"/>
      <c r="D19" s="87"/>
      <c r="E19" s="72"/>
    </row>
    <row r="20" spans="1:5" ht="12.75" x14ac:dyDescent="0.2">
      <c r="A20" s="86" t="s">
        <v>164</v>
      </c>
      <c r="B20" s="178" t="s">
        <v>165</v>
      </c>
      <c r="C20" s="120"/>
      <c r="D20" s="87"/>
      <c r="E20" s="72"/>
    </row>
    <row r="21" spans="1:5" ht="12.75" x14ac:dyDescent="0.2">
      <c r="A21" s="86" t="s">
        <v>166</v>
      </c>
      <c r="B21" s="178" t="s">
        <v>167</v>
      </c>
      <c r="C21" s="120"/>
      <c r="D21" s="87"/>
      <c r="E21" s="72"/>
    </row>
    <row r="22" spans="1:5" ht="12.75" x14ac:dyDescent="0.2">
      <c r="A22" s="86" t="s">
        <v>168</v>
      </c>
      <c r="B22" s="178" t="s">
        <v>169</v>
      </c>
      <c r="C22" s="120"/>
      <c r="D22" s="87"/>
      <c r="E22" s="72"/>
    </row>
    <row r="23" spans="1:5" ht="12.75" x14ac:dyDescent="0.2">
      <c r="A23" s="86" t="s">
        <v>170</v>
      </c>
      <c r="B23" s="178" t="s">
        <v>171</v>
      </c>
      <c r="C23" s="120"/>
      <c r="D23" s="87"/>
      <c r="E23" s="72"/>
    </row>
    <row r="24" spans="1:5" ht="12.75" x14ac:dyDescent="0.2">
      <c r="A24" s="86" t="s">
        <v>172</v>
      </c>
      <c r="B24" s="178" t="s">
        <v>173</v>
      </c>
      <c r="C24" s="120"/>
      <c r="D24" s="87"/>
      <c r="E24" s="72"/>
    </row>
    <row r="25" spans="1:5" ht="12.75" x14ac:dyDescent="0.2">
      <c r="A25" s="86" t="s">
        <v>174</v>
      </c>
      <c r="B25" s="178" t="s">
        <v>175</v>
      </c>
      <c r="C25" s="120"/>
      <c r="D25" s="87"/>
      <c r="E25" s="72"/>
    </row>
    <row r="26" spans="1:5" ht="12.75" x14ac:dyDescent="0.2">
      <c r="A26" s="83" t="s">
        <v>176</v>
      </c>
      <c r="B26" s="177" t="s">
        <v>159</v>
      </c>
      <c r="C26" s="120"/>
      <c r="D26" s="84">
        <f t="shared" ref="D26:E26" si="1">SUM(D27:D34)</f>
        <v>0</v>
      </c>
      <c r="E26" s="85">
        <f t="shared" si="1"/>
        <v>0</v>
      </c>
    </row>
    <row r="27" spans="1:5" ht="12.75" x14ac:dyDescent="0.2">
      <c r="A27" s="86" t="s">
        <v>177</v>
      </c>
      <c r="B27" s="178" t="s">
        <v>178</v>
      </c>
      <c r="C27" s="120"/>
      <c r="D27" s="87"/>
      <c r="E27" s="72"/>
    </row>
    <row r="28" spans="1:5" ht="12.75" x14ac:dyDescent="0.2">
      <c r="A28" s="86" t="s">
        <v>179</v>
      </c>
      <c r="B28" s="178" t="s">
        <v>180</v>
      </c>
      <c r="C28" s="120"/>
      <c r="D28" s="87"/>
      <c r="E28" s="72"/>
    </row>
    <row r="29" spans="1:5" ht="12.75" x14ac:dyDescent="0.2">
      <c r="A29" s="86" t="s">
        <v>181</v>
      </c>
      <c r="B29" s="178" t="s">
        <v>182</v>
      </c>
      <c r="C29" s="120"/>
      <c r="D29" s="87"/>
      <c r="E29" s="72"/>
    </row>
    <row r="30" spans="1:5" ht="12.75" x14ac:dyDescent="0.2">
      <c r="A30" s="86" t="s">
        <v>183</v>
      </c>
      <c r="B30" s="178" t="s">
        <v>184</v>
      </c>
      <c r="C30" s="120"/>
      <c r="D30" s="87"/>
      <c r="E30" s="72"/>
    </row>
    <row r="31" spans="1:5" ht="12.75" x14ac:dyDescent="0.2">
      <c r="A31" s="86" t="s">
        <v>185</v>
      </c>
      <c r="B31" s="178" t="s">
        <v>186</v>
      </c>
      <c r="C31" s="120"/>
      <c r="D31" s="87"/>
      <c r="E31" s="72"/>
    </row>
    <row r="32" spans="1:5" ht="12.75" x14ac:dyDescent="0.2">
      <c r="A32" s="86" t="s">
        <v>187</v>
      </c>
      <c r="B32" s="178" t="s">
        <v>188</v>
      </c>
      <c r="C32" s="120"/>
      <c r="D32" s="87"/>
      <c r="E32" s="72"/>
    </row>
    <row r="33" spans="1:5" ht="12.75" x14ac:dyDescent="0.2">
      <c r="A33" s="86" t="s">
        <v>189</v>
      </c>
      <c r="B33" s="178" t="s">
        <v>190</v>
      </c>
      <c r="C33" s="120"/>
      <c r="D33" s="87"/>
      <c r="E33" s="72"/>
    </row>
    <row r="34" spans="1:5" ht="12.75" x14ac:dyDescent="0.2">
      <c r="A34" s="86" t="s">
        <v>191</v>
      </c>
      <c r="B34" s="178" t="s">
        <v>192</v>
      </c>
      <c r="C34" s="120"/>
      <c r="D34" s="87"/>
      <c r="E34" s="72"/>
    </row>
    <row r="35" spans="1:5" ht="12.75" x14ac:dyDescent="0.2">
      <c r="A35" s="83" t="s">
        <v>193</v>
      </c>
      <c r="B35" s="177" t="s">
        <v>159</v>
      </c>
      <c r="C35" s="120"/>
      <c r="D35" s="84">
        <f t="shared" ref="D35:E35" si="2">SUM(D36:D41)</f>
        <v>0</v>
      </c>
      <c r="E35" s="85">
        <f t="shared" si="2"/>
        <v>0</v>
      </c>
    </row>
    <row r="36" spans="1:5" ht="12.75" x14ac:dyDescent="0.2">
      <c r="A36" s="86" t="s">
        <v>194</v>
      </c>
      <c r="B36" s="178" t="s">
        <v>195</v>
      </c>
      <c r="C36" s="120"/>
      <c r="D36" s="87"/>
      <c r="E36" s="72"/>
    </row>
    <row r="37" spans="1:5" ht="12.75" x14ac:dyDescent="0.2">
      <c r="A37" s="86" t="s">
        <v>196</v>
      </c>
      <c r="B37" s="178" t="s">
        <v>197</v>
      </c>
      <c r="C37" s="120"/>
      <c r="D37" s="87"/>
      <c r="E37" s="72"/>
    </row>
    <row r="38" spans="1:5" ht="12.75" x14ac:dyDescent="0.2">
      <c r="A38" s="86" t="s">
        <v>198</v>
      </c>
      <c r="B38" s="178" t="s">
        <v>199</v>
      </c>
      <c r="C38" s="120"/>
      <c r="D38" s="87"/>
      <c r="E38" s="72"/>
    </row>
    <row r="39" spans="1:5" ht="12.75" x14ac:dyDescent="0.2">
      <c r="A39" s="86" t="s">
        <v>200</v>
      </c>
      <c r="B39" s="178" t="s">
        <v>201</v>
      </c>
      <c r="C39" s="120"/>
      <c r="D39" s="87"/>
      <c r="E39" s="72"/>
    </row>
    <row r="40" spans="1:5" ht="12.75" x14ac:dyDescent="0.2">
      <c r="A40" s="86" t="s">
        <v>202</v>
      </c>
      <c r="B40" s="178" t="s">
        <v>203</v>
      </c>
      <c r="C40" s="120"/>
      <c r="D40" s="87"/>
      <c r="E40" s="72"/>
    </row>
    <row r="41" spans="1:5" ht="12.75" x14ac:dyDescent="0.2">
      <c r="A41" s="86" t="s">
        <v>204</v>
      </c>
      <c r="B41" s="178" t="s">
        <v>205</v>
      </c>
      <c r="C41" s="120"/>
      <c r="D41" s="87"/>
      <c r="E41" s="72"/>
    </row>
    <row r="42" spans="1:5" ht="12.75" x14ac:dyDescent="0.2">
      <c r="A42" s="83" t="s">
        <v>206</v>
      </c>
      <c r="B42" s="177" t="s">
        <v>159</v>
      </c>
      <c r="C42" s="120"/>
      <c r="D42" s="84">
        <f t="shared" ref="D42:E42" si="3">SUM(D43)</f>
        <v>0</v>
      </c>
      <c r="E42" s="85">
        <f t="shared" si="3"/>
        <v>0</v>
      </c>
    </row>
    <row r="43" spans="1:5" ht="12.75" x14ac:dyDescent="0.2">
      <c r="A43" s="86" t="s">
        <v>207</v>
      </c>
      <c r="B43" s="178" t="s">
        <v>208</v>
      </c>
      <c r="C43" s="120"/>
      <c r="D43" s="87"/>
      <c r="E43" s="72"/>
    </row>
    <row r="44" spans="1:5" ht="12.75" x14ac:dyDescent="0.2">
      <c r="A44" s="83" t="s">
        <v>209</v>
      </c>
      <c r="B44" s="177" t="s">
        <v>159</v>
      </c>
      <c r="C44" s="120"/>
      <c r="D44" s="84">
        <f t="shared" ref="D44:E44" si="4">SUM(D45:D46)</f>
        <v>0</v>
      </c>
      <c r="E44" s="85">
        <f t="shared" si="4"/>
        <v>0</v>
      </c>
    </row>
    <row r="45" spans="1:5" ht="12.75" x14ac:dyDescent="0.2">
      <c r="A45" s="86" t="s">
        <v>210</v>
      </c>
      <c r="B45" s="178" t="s">
        <v>211</v>
      </c>
      <c r="C45" s="120"/>
      <c r="D45" s="87"/>
      <c r="E45" s="72"/>
    </row>
    <row r="46" spans="1:5" ht="12.75" x14ac:dyDescent="0.2">
      <c r="A46" s="86" t="s">
        <v>212</v>
      </c>
      <c r="B46" s="178" t="s">
        <v>213</v>
      </c>
      <c r="C46" s="120"/>
      <c r="D46" s="87"/>
      <c r="E46" s="72"/>
    </row>
    <row r="47" spans="1:5" ht="12.75" x14ac:dyDescent="0.2">
      <c r="A47" s="165" t="s">
        <v>214</v>
      </c>
      <c r="B47" s="119"/>
      <c r="C47" s="120"/>
      <c r="D47" s="88">
        <f t="shared" ref="D47:E47" si="5">D17+D26+D35+D42+D44</f>
        <v>0</v>
      </c>
      <c r="E47" s="89">
        <f t="shared" si="5"/>
        <v>0</v>
      </c>
    </row>
    <row r="48" spans="1:5" ht="12.75" x14ac:dyDescent="0.2">
      <c r="A48" s="90"/>
      <c r="B48" s="91"/>
      <c r="C48" s="92"/>
      <c r="D48" s="19"/>
      <c r="E48" s="93"/>
    </row>
    <row r="49" spans="1:5" ht="12.75" x14ac:dyDescent="0.2">
      <c r="A49" s="166" t="s">
        <v>215</v>
      </c>
      <c r="B49" s="119"/>
      <c r="C49" s="119"/>
      <c r="D49" s="120"/>
      <c r="E49" s="78">
        <f>E47+E14</f>
        <v>0</v>
      </c>
    </row>
    <row r="50" spans="1:5" ht="12.75" x14ac:dyDescent="0.2">
      <c r="A50" s="90"/>
      <c r="B50" s="91"/>
      <c r="C50" s="92"/>
      <c r="D50" s="92"/>
      <c r="E50" s="93"/>
    </row>
    <row r="51" spans="1:5" ht="12.75" x14ac:dyDescent="0.2">
      <c r="A51" s="94" t="s">
        <v>216</v>
      </c>
      <c r="B51" s="80" t="s">
        <v>217</v>
      </c>
      <c r="C51" s="95"/>
      <c r="D51" s="95" t="s">
        <v>55</v>
      </c>
      <c r="E51" s="96" t="s">
        <v>157</v>
      </c>
    </row>
    <row r="52" spans="1:5" ht="12.75" x14ac:dyDescent="0.2">
      <c r="A52" s="97" t="s">
        <v>218</v>
      </c>
      <c r="B52" s="164" t="s">
        <v>219</v>
      </c>
      <c r="C52" s="120"/>
      <c r="D52" s="99"/>
      <c r="E52" s="74"/>
    </row>
    <row r="53" spans="1:5" ht="12.75" x14ac:dyDescent="0.2">
      <c r="A53" s="97" t="s">
        <v>220</v>
      </c>
      <c r="B53" s="164" t="s">
        <v>221</v>
      </c>
      <c r="C53" s="120"/>
      <c r="D53" s="99"/>
      <c r="E53" s="74"/>
    </row>
    <row r="54" spans="1:5" ht="12.75" x14ac:dyDescent="0.2">
      <c r="A54" s="97" t="s">
        <v>222</v>
      </c>
      <c r="B54" s="164" t="s">
        <v>223</v>
      </c>
      <c r="C54" s="120"/>
      <c r="D54" s="99"/>
      <c r="E54" s="74"/>
    </row>
    <row r="55" spans="1:5" ht="12.75" x14ac:dyDescent="0.2">
      <c r="A55" s="97" t="s">
        <v>224</v>
      </c>
      <c r="B55" s="164" t="s">
        <v>225</v>
      </c>
      <c r="C55" s="120"/>
      <c r="D55" s="99"/>
      <c r="E55" s="74"/>
    </row>
    <row r="56" spans="1:5" ht="12.75" x14ac:dyDescent="0.2">
      <c r="A56" s="97" t="s">
        <v>226</v>
      </c>
      <c r="B56" s="164" t="s">
        <v>227</v>
      </c>
      <c r="C56" s="120"/>
      <c r="D56" s="99"/>
      <c r="E56" s="74"/>
    </row>
    <row r="57" spans="1:5" ht="12.75" x14ac:dyDescent="0.2">
      <c r="A57" s="97" t="s">
        <v>228</v>
      </c>
      <c r="B57" s="164" t="s">
        <v>229</v>
      </c>
      <c r="C57" s="120"/>
      <c r="D57" s="99"/>
      <c r="E57" s="74"/>
    </row>
    <row r="58" spans="1:5" ht="12.75" x14ac:dyDescent="0.2">
      <c r="A58" s="97" t="s">
        <v>230</v>
      </c>
      <c r="B58" s="164" t="s">
        <v>231</v>
      </c>
      <c r="C58" s="120"/>
      <c r="D58" s="99"/>
      <c r="E58" s="74"/>
    </row>
    <row r="59" spans="1:5" ht="12.75" x14ac:dyDescent="0.2">
      <c r="A59" s="97" t="s">
        <v>232</v>
      </c>
      <c r="B59" s="164" t="s">
        <v>233</v>
      </c>
      <c r="C59" s="120"/>
      <c r="D59" s="99"/>
      <c r="E59" s="74"/>
    </row>
    <row r="60" spans="1:5" ht="12.75" x14ac:dyDescent="0.2">
      <c r="A60" s="165" t="s">
        <v>234</v>
      </c>
      <c r="B60" s="119"/>
      <c r="C60" s="119"/>
      <c r="D60" s="120"/>
      <c r="E60" s="100">
        <f>SUM(E52:E59)</f>
        <v>0</v>
      </c>
    </row>
    <row r="61" spans="1:5" ht="12.75" x14ac:dyDescent="0.2">
      <c r="A61" s="90"/>
      <c r="B61" s="92"/>
      <c r="C61" s="92"/>
      <c r="D61" s="92"/>
      <c r="E61" s="93"/>
    </row>
    <row r="62" spans="1:5" ht="12.75" x14ac:dyDescent="0.2">
      <c r="A62" s="166" t="s">
        <v>235</v>
      </c>
      <c r="B62" s="119"/>
      <c r="C62" s="119"/>
      <c r="D62" s="120"/>
      <c r="E62" s="78">
        <f>E49+E60</f>
        <v>0</v>
      </c>
    </row>
    <row r="63" spans="1:5" ht="12.75" x14ac:dyDescent="0.2">
      <c r="A63" s="90"/>
      <c r="B63" s="92"/>
      <c r="C63" s="92"/>
      <c r="D63" s="92"/>
      <c r="E63" s="93"/>
    </row>
    <row r="64" spans="1:5" ht="12.75" x14ac:dyDescent="0.2">
      <c r="A64" s="94" t="s">
        <v>236</v>
      </c>
      <c r="B64" s="167" t="s">
        <v>237</v>
      </c>
      <c r="C64" s="120"/>
      <c r="D64" s="95" t="s">
        <v>156</v>
      </c>
      <c r="E64" s="96" t="s">
        <v>157</v>
      </c>
    </row>
    <row r="65" spans="1:5" ht="12.75" x14ac:dyDescent="0.2">
      <c r="A65" s="97" t="s">
        <v>238</v>
      </c>
      <c r="B65" s="164" t="s">
        <v>239</v>
      </c>
      <c r="C65" s="120"/>
      <c r="D65" s="101"/>
      <c r="E65" s="74"/>
    </row>
    <row r="66" spans="1:5" ht="12.75" x14ac:dyDescent="0.2">
      <c r="A66" s="97" t="s">
        <v>240</v>
      </c>
      <c r="B66" s="164" t="s">
        <v>241</v>
      </c>
      <c r="C66" s="120"/>
      <c r="D66" s="101"/>
      <c r="E66" s="74"/>
    </row>
    <row r="67" spans="1:5" ht="12.75" x14ac:dyDescent="0.2">
      <c r="A67" s="165" t="s">
        <v>242</v>
      </c>
      <c r="B67" s="119"/>
      <c r="C67" s="120"/>
      <c r="D67" s="102">
        <f t="shared" ref="D67:E67" si="6">SUM(D65:D66)</f>
        <v>0</v>
      </c>
      <c r="E67" s="100">
        <f t="shared" si="6"/>
        <v>0</v>
      </c>
    </row>
    <row r="68" spans="1:5" ht="12.75" x14ac:dyDescent="0.2">
      <c r="A68" s="90"/>
      <c r="B68" s="92"/>
      <c r="C68" s="92"/>
      <c r="D68" s="92"/>
      <c r="E68" s="93"/>
    </row>
    <row r="69" spans="1:5" ht="12.75" x14ac:dyDescent="0.2">
      <c r="A69" s="166" t="s">
        <v>243</v>
      </c>
      <c r="B69" s="119"/>
      <c r="C69" s="119"/>
      <c r="D69" s="120"/>
      <c r="E69" s="78">
        <f>E67+E62</f>
        <v>0</v>
      </c>
    </row>
    <row r="70" spans="1:5" ht="12.75" x14ac:dyDescent="0.2">
      <c r="A70" s="90"/>
      <c r="B70" s="92"/>
      <c r="C70" s="92"/>
      <c r="D70" s="92"/>
      <c r="E70" s="93"/>
    </row>
    <row r="71" spans="1:5" ht="12.75" x14ac:dyDescent="0.2">
      <c r="A71" s="69" t="s">
        <v>244</v>
      </c>
      <c r="B71" s="170" t="s">
        <v>245</v>
      </c>
      <c r="C71" s="120"/>
      <c r="D71" s="103" t="s">
        <v>156</v>
      </c>
      <c r="E71" s="104" t="s">
        <v>157</v>
      </c>
    </row>
    <row r="72" spans="1:5" ht="12.75" x14ac:dyDescent="0.2">
      <c r="A72" s="97" t="s">
        <v>246</v>
      </c>
      <c r="B72" s="164" t="s">
        <v>247</v>
      </c>
      <c r="C72" s="120"/>
      <c r="D72" s="101"/>
      <c r="E72" s="74"/>
    </row>
    <row r="73" spans="1:5" ht="12.75" x14ac:dyDescent="0.2">
      <c r="A73" s="97" t="s">
        <v>248</v>
      </c>
      <c r="B73" s="164" t="s">
        <v>249</v>
      </c>
      <c r="C73" s="120"/>
      <c r="D73" s="101"/>
      <c r="E73" s="74"/>
    </row>
    <row r="74" spans="1:5" ht="12.75" x14ac:dyDescent="0.2">
      <c r="A74" s="97" t="s">
        <v>250</v>
      </c>
      <c r="B74" s="164" t="s">
        <v>251</v>
      </c>
      <c r="C74" s="120"/>
      <c r="D74" s="101"/>
      <c r="E74" s="74"/>
    </row>
    <row r="75" spans="1:5" ht="12.75" x14ac:dyDescent="0.2">
      <c r="A75" s="165" t="s">
        <v>252</v>
      </c>
      <c r="B75" s="119"/>
      <c r="C75" s="120"/>
      <c r="D75" s="102">
        <f t="shared" ref="D75:E75" si="7">SUM(D72:D74)</f>
        <v>0</v>
      </c>
      <c r="E75" s="100">
        <f t="shared" si="7"/>
        <v>0</v>
      </c>
    </row>
    <row r="76" spans="1:5" ht="12.75" x14ac:dyDescent="0.2">
      <c r="A76" s="90"/>
      <c r="B76" s="92"/>
      <c r="C76" s="92"/>
      <c r="D76" s="92"/>
      <c r="E76" s="93"/>
    </row>
    <row r="77" spans="1:5" ht="25.5" x14ac:dyDescent="0.2">
      <c r="A77" s="79" t="s">
        <v>20</v>
      </c>
      <c r="B77" s="105" t="s">
        <v>144</v>
      </c>
      <c r="C77" s="95" t="s">
        <v>55</v>
      </c>
      <c r="D77" s="95" t="s">
        <v>253</v>
      </c>
      <c r="E77" s="96" t="s">
        <v>254</v>
      </c>
    </row>
    <row r="78" spans="1:5" ht="12.75" x14ac:dyDescent="0.2">
      <c r="A78" s="97">
        <v>1</v>
      </c>
      <c r="B78" s="106" t="str">
        <f>IF(D5="5H",B9,B8)</f>
        <v>Merendeira 125h (5H)</v>
      </c>
      <c r="C78" s="99">
        <v>1</v>
      </c>
      <c r="D78" s="74">
        <f>(E69)/(1-(D75))</f>
        <v>0</v>
      </c>
      <c r="E78" s="74">
        <f>D78*C78*12</f>
        <v>0</v>
      </c>
    </row>
    <row r="79" spans="1:5" ht="12.75" x14ac:dyDescent="0.2">
      <c r="A79" s="107"/>
      <c r="B79" s="108"/>
      <c r="C79" s="107"/>
      <c r="D79" s="109"/>
      <c r="E79" s="110"/>
    </row>
    <row r="80" spans="1:5" ht="12.75" x14ac:dyDescent="0.2">
      <c r="A80" s="107"/>
      <c r="B80" s="108"/>
      <c r="C80" s="107"/>
      <c r="D80" s="109"/>
      <c r="E80" s="110"/>
    </row>
    <row r="81" spans="1:5" ht="12.75" x14ac:dyDescent="0.2">
      <c r="A81" s="168" t="s">
        <v>46</v>
      </c>
      <c r="B81" s="115"/>
      <c r="C81" s="169" t="s">
        <v>255</v>
      </c>
      <c r="D81" s="115"/>
      <c r="E81" s="115"/>
    </row>
    <row r="82" spans="1:5" ht="12.75" x14ac:dyDescent="0.2">
      <c r="A82" s="168" t="s">
        <v>47</v>
      </c>
      <c r="B82" s="115"/>
      <c r="C82" s="169" t="s">
        <v>256</v>
      </c>
      <c r="D82" s="115"/>
      <c r="E82" s="115"/>
    </row>
    <row r="83" spans="1:5" ht="12.75" x14ac:dyDescent="0.2">
      <c r="A83" s="168" t="s">
        <v>48</v>
      </c>
      <c r="B83" s="115"/>
      <c r="C83" s="169" t="s">
        <v>257</v>
      </c>
      <c r="D83" s="115"/>
      <c r="E83" s="115"/>
    </row>
    <row r="84" spans="1:5" ht="12.75" x14ac:dyDescent="0.2">
      <c r="A84" s="168" t="s">
        <v>49</v>
      </c>
      <c r="B84" s="115"/>
      <c r="C84" s="169" t="s">
        <v>258</v>
      </c>
      <c r="D84" s="115"/>
      <c r="E84" s="115"/>
    </row>
  </sheetData>
  <mergeCells count="70">
    <mergeCell ref="B55:C55"/>
    <mergeCell ref="B56:C56"/>
    <mergeCell ref="B57:C57"/>
    <mergeCell ref="B58:C58"/>
    <mergeCell ref="A47:C47"/>
    <mergeCell ref="A49:D49"/>
    <mergeCell ref="B52:C52"/>
    <mergeCell ref="B53:C53"/>
    <mergeCell ref="B54:C54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8:D8"/>
    <mergeCell ref="B9:D9"/>
    <mergeCell ref="B11:E11"/>
    <mergeCell ref="A14:D14"/>
    <mergeCell ref="B16:C16"/>
    <mergeCell ref="A1:E1"/>
    <mergeCell ref="A2:E2"/>
    <mergeCell ref="A4:B4"/>
    <mergeCell ref="A5:B5"/>
    <mergeCell ref="B7:E7"/>
    <mergeCell ref="A84:B84"/>
    <mergeCell ref="C82:E82"/>
    <mergeCell ref="C83:E83"/>
    <mergeCell ref="C84:E84"/>
    <mergeCell ref="A69:D69"/>
    <mergeCell ref="B71:C71"/>
    <mergeCell ref="B72:C72"/>
    <mergeCell ref="B73:C73"/>
    <mergeCell ref="B74:C74"/>
    <mergeCell ref="A75:C75"/>
    <mergeCell ref="C81:E81"/>
    <mergeCell ref="B66:C66"/>
    <mergeCell ref="A67:C67"/>
    <mergeCell ref="A81:B81"/>
    <mergeCell ref="A82:B82"/>
    <mergeCell ref="A83:B83"/>
    <mergeCell ref="B59:C59"/>
    <mergeCell ref="A60:D60"/>
    <mergeCell ref="A62:D62"/>
    <mergeCell ref="B64:C64"/>
    <mergeCell ref="B65:C65"/>
  </mergeCells>
  <printOptions horizontalCentered="1"/>
  <pageMargins left="0.7" right="0.7" top="0.39370078740157477" bottom="0.39370078740157477" header="0" footer="0"/>
  <pageSetup paperSize="9" fitToHeight="0" pageOrder="overThenDown" orientation="portrait" cellComments="atEnd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84"/>
  <sheetViews>
    <sheetView topLeftCell="A44" workbookViewId="0">
      <selection activeCell="B87" sqref="B87"/>
    </sheetView>
  </sheetViews>
  <sheetFormatPr defaultColWidth="12.5703125" defaultRowHeight="15.75" customHeight="1" x14ac:dyDescent="0.2"/>
  <cols>
    <col min="1" max="1" width="6" customWidth="1"/>
    <col min="2" max="2" width="69.42578125" customWidth="1"/>
    <col min="3" max="5" width="12.5703125" customWidth="1"/>
  </cols>
  <sheetData>
    <row r="1" spans="1:5" ht="110.25" customHeight="1" x14ac:dyDescent="0.2">
      <c r="A1" s="171"/>
      <c r="B1" s="115"/>
      <c r="C1" s="115"/>
      <c r="D1" s="115"/>
      <c r="E1" s="115"/>
    </row>
    <row r="2" spans="1:5" ht="22.5" customHeight="1" x14ac:dyDescent="0.2">
      <c r="A2" s="172" t="s">
        <v>138</v>
      </c>
      <c r="B2" s="115"/>
      <c r="C2" s="115"/>
      <c r="D2" s="115"/>
      <c r="E2" s="115"/>
    </row>
    <row r="3" spans="1:5" ht="22.5" customHeight="1" x14ac:dyDescent="0.2">
      <c r="A3" s="56"/>
      <c r="B3" s="56"/>
      <c r="C3" s="56"/>
      <c r="D3" s="56"/>
      <c r="E3" s="56"/>
    </row>
    <row r="4" spans="1:5" ht="22.5" customHeight="1" x14ac:dyDescent="0.2">
      <c r="A4" s="173" t="s">
        <v>271</v>
      </c>
      <c r="B4" s="115"/>
      <c r="C4" s="55"/>
      <c r="D4" s="57" t="s">
        <v>140</v>
      </c>
      <c r="E4" s="57" t="s">
        <v>141</v>
      </c>
    </row>
    <row r="5" spans="1:5" ht="22.5" customHeight="1" x14ac:dyDescent="0.2">
      <c r="A5" s="174" t="s">
        <v>142</v>
      </c>
      <c r="B5" s="115"/>
      <c r="C5" s="58"/>
      <c r="D5" s="59" t="s">
        <v>68</v>
      </c>
      <c r="E5" s="60">
        <v>0.2</v>
      </c>
    </row>
    <row r="6" spans="1:5" ht="12.75" x14ac:dyDescent="0.2">
      <c r="A6" s="61"/>
      <c r="B6" s="62"/>
      <c r="C6" s="62"/>
      <c r="D6" s="62"/>
      <c r="E6" s="62"/>
    </row>
    <row r="7" spans="1:5" ht="12.75" x14ac:dyDescent="0.2">
      <c r="A7" s="63" t="s">
        <v>143</v>
      </c>
      <c r="B7" s="175" t="s">
        <v>144</v>
      </c>
      <c r="C7" s="119"/>
      <c r="D7" s="119"/>
      <c r="E7" s="120"/>
    </row>
    <row r="8" spans="1:5" ht="12.75" x14ac:dyDescent="0.2">
      <c r="A8" s="64" t="s">
        <v>145</v>
      </c>
      <c r="B8" s="176" t="s">
        <v>272</v>
      </c>
      <c r="C8" s="119"/>
      <c r="D8" s="120"/>
      <c r="E8" s="65"/>
    </row>
    <row r="9" spans="1:5" ht="12.75" x14ac:dyDescent="0.2">
      <c r="A9" s="64" t="s">
        <v>147</v>
      </c>
      <c r="B9" s="176" t="s">
        <v>273</v>
      </c>
      <c r="C9" s="119"/>
      <c r="D9" s="120"/>
      <c r="E9" s="65"/>
    </row>
    <row r="10" spans="1:5" ht="12.75" x14ac:dyDescent="0.2">
      <c r="A10" s="67"/>
      <c r="B10" s="8"/>
      <c r="C10" s="62"/>
      <c r="D10" s="68"/>
      <c r="E10" s="62"/>
    </row>
    <row r="11" spans="1:5" ht="12.75" x14ac:dyDescent="0.2">
      <c r="A11" s="69" t="s">
        <v>149</v>
      </c>
      <c r="B11" s="170" t="s">
        <v>150</v>
      </c>
      <c r="C11" s="119"/>
      <c r="D11" s="119"/>
      <c r="E11" s="120"/>
    </row>
    <row r="12" spans="1:5" ht="25.5" x14ac:dyDescent="0.2">
      <c r="A12" s="70" t="s">
        <v>151</v>
      </c>
      <c r="B12" s="71" t="s">
        <v>274</v>
      </c>
      <c r="C12" s="72"/>
      <c r="D12" s="73"/>
      <c r="E12" s="74"/>
    </row>
    <row r="13" spans="1:5" ht="12.75" x14ac:dyDescent="0.2">
      <c r="A13" s="75"/>
      <c r="B13" s="76"/>
      <c r="C13" s="77"/>
      <c r="D13" s="77"/>
      <c r="E13" s="19"/>
    </row>
    <row r="14" spans="1:5" ht="12.75" x14ac:dyDescent="0.2">
      <c r="A14" s="166" t="s">
        <v>153</v>
      </c>
      <c r="B14" s="119"/>
      <c r="C14" s="119"/>
      <c r="D14" s="119"/>
      <c r="E14" s="78">
        <f>IF(D5="5H",E9+E12,E8+E12)</f>
        <v>0</v>
      </c>
    </row>
    <row r="15" spans="1:5" ht="12.75" x14ac:dyDescent="0.2">
      <c r="A15" s="75"/>
      <c r="B15" s="76"/>
      <c r="C15" s="77"/>
      <c r="D15" s="77"/>
      <c r="E15" s="77"/>
    </row>
    <row r="16" spans="1:5" ht="12.75" x14ac:dyDescent="0.2">
      <c r="A16" s="79" t="s">
        <v>154</v>
      </c>
      <c r="B16" s="167" t="s">
        <v>155</v>
      </c>
      <c r="C16" s="120"/>
      <c r="D16" s="81" t="s">
        <v>156</v>
      </c>
      <c r="E16" s="82" t="s">
        <v>157</v>
      </c>
    </row>
    <row r="17" spans="1:5" ht="12.75" x14ac:dyDescent="0.2">
      <c r="A17" s="83" t="s">
        <v>158</v>
      </c>
      <c r="B17" s="177" t="s">
        <v>159</v>
      </c>
      <c r="C17" s="120"/>
      <c r="D17" s="84">
        <f t="shared" ref="D17:E17" si="0">SUM(D18:D25)</f>
        <v>0</v>
      </c>
      <c r="E17" s="85">
        <f t="shared" si="0"/>
        <v>0</v>
      </c>
    </row>
    <row r="18" spans="1:5" ht="12.75" x14ac:dyDescent="0.2">
      <c r="A18" s="86" t="s">
        <v>160</v>
      </c>
      <c r="B18" s="178" t="s">
        <v>161</v>
      </c>
      <c r="C18" s="120"/>
      <c r="D18" s="87"/>
      <c r="E18" s="72"/>
    </row>
    <row r="19" spans="1:5" ht="12.75" x14ac:dyDescent="0.2">
      <c r="A19" s="86" t="s">
        <v>162</v>
      </c>
      <c r="B19" s="178" t="s">
        <v>163</v>
      </c>
      <c r="C19" s="120"/>
      <c r="D19" s="87"/>
      <c r="E19" s="72"/>
    </row>
    <row r="20" spans="1:5" ht="12.75" x14ac:dyDescent="0.2">
      <c r="A20" s="86" t="s">
        <v>164</v>
      </c>
      <c r="B20" s="178" t="s">
        <v>165</v>
      </c>
      <c r="C20" s="120"/>
      <c r="D20" s="87"/>
      <c r="E20" s="72"/>
    </row>
    <row r="21" spans="1:5" ht="12.75" x14ac:dyDescent="0.2">
      <c r="A21" s="86" t="s">
        <v>166</v>
      </c>
      <c r="B21" s="178" t="s">
        <v>167</v>
      </c>
      <c r="C21" s="120"/>
      <c r="D21" s="87"/>
      <c r="E21" s="72"/>
    </row>
    <row r="22" spans="1:5" ht="12.75" x14ac:dyDescent="0.2">
      <c r="A22" s="86" t="s">
        <v>168</v>
      </c>
      <c r="B22" s="178" t="s">
        <v>169</v>
      </c>
      <c r="C22" s="120"/>
      <c r="D22" s="87"/>
      <c r="E22" s="72"/>
    </row>
    <row r="23" spans="1:5" ht="12.75" x14ac:dyDescent="0.2">
      <c r="A23" s="86" t="s">
        <v>170</v>
      </c>
      <c r="B23" s="178" t="s">
        <v>171</v>
      </c>
      <c r="C23" s="120"/>
      <c r="D23" s="87"/>
      <c r="E23" s="72"/>
    </row>
    <row r="24" spans="1:5" ht="12.75" x14ac:dyDescent="0.2">
      <c r="A24" s="86" t="s">
        <v>172</v>
      </c>
      <c r="B24" s="178" t="s">
        <v>173</v>
      </c>
      <c r="C24" s="120"/>
      <c r="D24" s="87"/>
      <c r="E24" s="72"/>
    </row>
    <row r="25" spans="1:5" ht="12.75" x14ac:dyDescent="0.2">
      <c r="A25" s="86" t="s">
        <v>174</v>
      </c>
      <c r="B25" s="178" t="s">
        <v>175</v>
      </c>
      <c r="C25" s="120"/>
      <c r="D25" s="87"/>
      <c r="E25" s="72"/>
    </row>
    <row r="26" spans="1:5" ht="12.75" x14ac:dyDescent="0.2">
      <c r="A26" s="83" t="s">
        <v>176</v>
      </c>
      <c r="B26" s="177" t="s">
        <v>159</v>
      </c>
      <c r="C26" s="120"/>
      <c r="D26" s="84">
        <f t="shared" ref="D26:E26" si="1">SUM(D27:D34)</f>
        <v>0</v>
      </c>
      <c r="E26" s="85">
        <f t="shared" si="1"/>
        <v>0</v>
      </c>
    </row>
    <row r="27" spans="1:5" ht="12.75" x14ac:dyDescent="0.2">
      <c r="A27" s="86" t="s">
        <v>177</v>
      </c>
      <c r="B27" s="178" t="s">
        <v>178</v>
      </c>
      <c r="C27" s="120"/>
      <c r="D27" s="87"/>
      <c r="E27" s="72"/>
    </row>
    <row r="28" spans="1:5" ht="12.75" x14ac:dyDescent="0.2">
      <c r="A28" s="86" t="s">
        <v>179</v>
      </c>
      <c r="B28" s="178" t="s">
        <v>180</v>
      </c>
      <c r="C28" s="120"/>
      <c r="D28" s="87"/>
      <c r="E28" s="72"/>
    </row>
    <row r="29" spans="1:5" ht="12.75" x14ac:dyDescent="0.2">
      <c r="A29" s="86" t="s">
        <v>181</v>
      </c>
      <c r="B29" s="178" t="s">
        <v>182</v>
      </c>
      <c r="C29" s="120"/>
      <c r="D29" s="87"/>
      <c r="E29" s="72"/>
    </row>
    <row r="30" spans="1:5" ht="12.75" x14ac:dyDescent="0.2">
      <c r="A30" s="86" t="s">
        <v>183</v>
      </c>
      <c r="B30" s="178" t="s">
        <v>184</v>
      </c>
      <c r="C30" s="120"/>
      <c r="D30" s="87"/>
      <c r="E30" s="72"/>
    </row>
    <row r="31" spans="1:5" ht="12.75" x14ac:dyDescent="0.2">
      <c r="A31" s="86" t="s">
        <v>185</v>
      </c>
      <c r="B31" s="178" t="s">
        <v>186</v>
      </c>
      <c r="C31" s="120"/>
      <c r="D31" s="87"/>
      <c r="E31" s="72"/>
    </row>
    <row r="32" spans="1:5" ht="12.75" x14ac:dyDescent="0.2">
      <c r="A32" s="86" t="s">
        <v>187</v>
      </c>
      <c r="B32" s="178" t="s">
        <v>188</v>
      </c>
      <c r="C32" s="120"/>
      <c r="D32" s="87"/>
      <c r="E32" s="72"/>
    </row>
    <row r="33" spans="1:5" ht="12.75" x14ac:dyDescent="0.2">
      <c r="A33" s="86" t="s">
        <v>189</v>
      </c>
      <c r="B33" s="178" t="s">
        <v>190</v>
      </c>
      <c r="C33" s="120"/>
      <c r="D33" s="87"/>
      <c r="E33" s="72"/>
    </row>
    <row r="34" spans="1:5" ht="12.75" x14ac:dyDescent="0.2">
      <c r="A34" s="86" t="s">
        <v>191</v>
      </c>
      <c r="B34" s="178" t="s">
        <v>192</v>
      </c>
      <c r="C34" s="120"/>
      <c r="D34" s="87"/>
      <c r="E34" s="72"/>
    </row>
    <row r="35" spans="1:5" ht="12.75" x14ac:dyDescent="0.2">
      <c r="A35" s="83" t="s">
        <v>193</v>
      </c>
      <c r="B35" s="177" t="s">
        <v>159</v>
      </c>
      <c r="C35" s="120"/>
      <c r="D35" s="84">
        <f t="shared" ref="D35:E35" si="2">SUM(D36:D41)</f>
        <v>0</v>
      </c>
      <c r="E35" s="85">
        <f t="shared" si="2"/>
        <v>0</v>
      </c>
    </row>
    <row r="36" spans="1:5" ht="12.75" x14ac:dyDescent="0.2">
      <c r="A36" s="86" t="s">
        <v>194</v>
      </c>
      <c r="B36" s="178" t="s">
        <v>195</v>
      </c>
      <c r="C36" s="120"/>
      <c r="D36" s="87"/>
      <c r="E36" s="72"/>
    </row>
    <row r="37" spans="1:5" ht="12.75" x14ac:dyDescent="0.2">
      <c r="A37" s="86" t="s">
        <v>196</v>
      </c>
      <c r="B37" s="178" t="s">
        <v>197</v>
      </c>
      <c r="C37" s="120"/>
      <c r="D37" s="87"/>
      <c r="E37" s="72"/>
    </row>
    <row r="38" spans="1:5" ht="12.75" x14ac:dyDescent="0.2">
      <c r="A38" s="86" t="s">
        <v>198</v>
      </c>
      <c r="B38" s="178" t="s">
        <v>199</v>
      </c>
      <c r="C38" s="120"/>
      <c r="D38" s="87"/>
      <c r="E38" s="72"/>
    </row>
    <row r="39" spans="1:5" ht="12.75" x14ac:dyDescent="0.2">
      <c r="A39" s="86" t="s">
        <v>200</v>
      </c>
      <c r="B39" s="178" t="s">
        <v>201</v>
      </c>
      <c r="C39" s="120"/>
      <c r="D39" s="87"/>
      <c r="E39" s="72"/>
    </row>
    <row r="40" spans="1:5" ht="12.75" x14ac:dyDescent="0.2">
      <c r="A40" s="86" t="s">
        <v>202</v>
      </c>
      <c r="B40" s="178" t="s">
        <v>203</v>
      </c>
      <c r="C40" s="120"/>
      <c r="D40" s="87"/>
      <c r="E40" s="72"/>
    </row>
    <row r="41" spans="1:5" ht="12.75" x14ac:dyDescent="0.2">
      <c r="A41" s="86" t="s">
        <v>204</v>
      </c>
      <c r="B41" s="178" t="s">
        <v>205</v>
      </c>
      <c r="C41" s="120"/>
      <c r="D41" s="87"/>
      <c r="E41" s="72"/>
    </row>
    <row r="42" spans="1:5" ht="12.75" x14ac:dyDescent="0.2">
      <c r="A42" s="83" t="s">
        <v>206</v>
      </c>
      <c r="B42" s="177" t="s">
        <v>159</v>
      </c>
      <c r="C42" s="120"/>
      <c r="D42" s="84">
        <f t="shared" ref="D42:E42" si="3">SUM(D43)</f>
        <v>0</v>
      </c>
      <c r="E42" s="85">
        <f t="shared" si="3"/>
        <v>0</v>
      </c>
    </row>
    <row r="43" spans="1:5" ht="12.75" x14ac:dyDescent="0.2">
      <c r="A43" s="86" t="s">
        <v>207</v>
      </c>
      <c r="B43" s="178" t="s">
        <v>208</v>
      </c>
      <c r="C43" s="120"/>
      <c r="D43" s="87"/>
      <c r="E43" s="72"/>
    </row>
    <row r="44" spans="1:5" ht="12.75" x14ac:dyDescent="0.2">
      <c r="A44" s="83" t="s">
        <v>209</v>
      </c>
      <c r="B44" s="177" t="s">
        <v>159</v>
      </c>
      <c r="C44" s="120"/>
      <c r="D44" s="84">
        <f t="shared" ref="D44:E44" si="4">SUM(D45:D46)</f>
        <v>0</v>
      </c>
      <c r="E44" s="85">
        <f t="shared" si="4"/>
        <v>0</v>
      </c>
    </row>
    <row r="45" spans="1:5" ht="12.75" x14ac:dyDescent="0.2">
      <c r="A45" s="86" t="s">
        <v>210</v>
      </c>
      <c r="B45" s="178" t="s">
        <v>211</v>
      </c>
      <c r="C45" s="120"/>
      <c r="D45" s="87"/>
      <c r="E45" s="72"/>
    </row>
    <row r="46" spans="1:5" ht="12.75" x14ac:dyDescent="0.2">
      <c r="A46" s="86" t="s">
        <v>212</v>
      </c>
      <c r="B46" s="178" t="s">
        <v>213</v>
      </c>
      <c r="C46" s="120"/>
      <c r="D46" s="87"/>
      <c r="E46" s="72"/>
    </row>
    <row r="47" spans="1:5" ht="12.75" x14ac:dyDescent="0.2">
      <c r="A47" s="165" t="s">
        <v>214</v>
      </c>
      <c r="B47" s="119"/>
      <c r="C47" s="120"/>
      <c r="D47" s="88">
        <f t="shared" ref="D47:E47" si="5">D17+D26+D35+D42+D44</f>
        <v>0</v>
      </c>
      <c r="E47" s="89">
        <f t="shared" si="5"/>
        <v>0</v>
      </c>
    </row>
    <row r="48" spans="1:5" ht="12.75" x14ac:dyDescent="0.2">
      <c r="A48" s="90"/>
      <c r="B48" s="91"/>
      <c r="C48" s="92"/>
      <c r="D48" s="19"/>
      <c r="E48" s="93"/>
    </row>
    <row r="49" spans="1:5" ht="12.75" x14ac:dyDescent="0.2">
      <c r="A49" s="166" t="s">
        <v>215</v>
      </c>
      <c r="B49" s="119"/>
      <c r="C49" s="119"/>
      <c r="D49" s="120"/>
      <c r="E49" s="78">
        <f>E47+E14</f>
        <v>0</v>
      </c>
    </row>
    <row r="50" spans="1:5" ht="12.75" x14ac:dyDescent="0.2">
      <c r="A50" s="90"/>
      <c r="B50" s="91"/>
      <c r="C50" s="92"/>
      <c r="D50" s="92"/>
      <c r="E50" s="93"/>
    </row>
    <row r="51" spans="1:5" ht="12.75" x14ac:dyDescent="0.2">
      <c r="A51" s="94" t="s">
        <v>216</v>
      </c>
      <c r="B51" s="80" t="s">
        <v>217</v>
      </c>
      <c r="C51" s="95"/>
      <c r="D51" s="95" t="s">
        <v>55</v>
      </c>
      <c r="E51" s="96" t="s">
        <v>157</v>
      </c>
    </row>
    <row r="52" spans="1:5" ht="12.75" x14ac:dyDescent="0.2">
      <c r="A52" s="97" t="s">
        <v>218</v>
      </c>
      <c r="B52" s="164" t="s">
        <v>219</v>
      </c>
      <c r="C52" s="120"/>
      <c r="D52" s="99"/>
      <c r="E52" s="74"/>
    </row>
    <row r="53" spans="1:5" ht="12.75" x14ac:dyDescent="0.2">
      <c r="A53" s="97" t="s">
        <v>220</v>
      </c>
      <c r="B53" s="164" t="s">
        <v>221</v>
      </c>
      <c r="C53" s="120"/>
      <c r="D53" s="99"/>
      <c r="E53" s="74"/>
    </row>
    <row r="54" spans="1:5" ht="12.75" x14ac:dyDescent="0.2">
      <c r="A54" s="97" t="s">
        <v>222</v>
      </c>
      <c r="B54" s="164" t="s">
        <v>223</v>
      </c>
      <c r="C54" s="120"/>
      <c r="D54" s="99"/>
      <c r="E54" s="74"/>
    </row>
    <row r="55" spans="1:5" ht="12.75" x14ac:dyDescent="0.2">
      <c r="A55" s="97" t="s">
        <v>224</v>
      </c>
      <c r="B55" s="164" t="s">
        <v>225</v>
      </c>
      <c r="C55" s="120"/>
      <c r="D55" s="99"/>
      <c r="E55" s="74"/>
    </row>
    <row r="56" spans="1:5" ht="12.75" x14ac:dyDescent="0.2">
      <c r="A56" s="97" t="s">
        <v>226</v>
      </c>
      <c r="B56" s="164" t="s">
        <v>227</v>
      </c>
      <c r="C56" s="120"/>
      <c r="D56" s="99"/>
      <c r="E56" s="74"/>
    </row>
    <row r="57" spans="1:5" ht="12.75" x14ac:dyDescent="0.2">
      <c r="A57" s="97" t="s">
        <v>228</v>
      </c>
      <c r="B57" s="164" t="s">
        <v>229</v>
      </c>
      <c r="C57" s="120"/>
      <c r="D57" s="99"/>
      <c r="E57" s="74"/>
    </row>
    <row r="58" spans="1:5" ht="12.75" x14ac:dyDescent="0.2">
      <c r="A58" s="97" t="s">
        <v>230</v>
      </c>
      <c r="B58" s="164" t="s">
        <v>231</v>
      </c>
      <c r="C58" s="120"/>
      <c r="D58" s="99"/>
      <c r="E58" s="74"/>
    </row>
    <row r="59" spans="1:5" ht="12.75" x14ac:dyDescent="0.2">
      <c r="A59" s="97" t="s">
        <v>232</v>
      </c>
      <c r="B59" s="164" t="s">
        <v>233</v>
      </c>
      <c r="C59" s="120"/>
      <c r="D59" s="99"/>
      <c r="E59" s="74"/>
    </row>
    <row r="60" spans="1:5" ht="12.75" x14ac:dyDescent="0.2">
      <c r="A60" s="165" t="s">
        <v>234</v>
      </c>
      <c r="B60" s="119"/>
      <c r="C60" s="119"/>
      <c r="D60" s="120"/>
      <c r="E60" s="100">
        <f>SUM(E52:E59)</f>
        <v>0</v>
      </c>
    </row>
    <row r="61" spans="1:5" ht="12.75" x14ac:dyDescent="0.2">
      <c r="A61" s="90"/>
      <c r="B61" s="92"/>
      <c r="C61" s="92"/>
      <c r="D61" s="92"/>
      <c r="E61" s="93"/>
    </row>
    <row r="62" spans="1:5" ht="12.75" x14ac:dyDescent="0.2">
      <c r="A62" s="166" t="s">
        <v>235</v>
      </c>
      <c r="B62" s="119"/>
      <c r="C62" s="119"/>
      <c r="D62" s="120"/>
      <c r="E62" s="78">
        <f>E49+E60</f>
        <v>0</v>
      </c>
    </row>
    <row r="63" spans="1:5" ht="12.75" x14ac:dyDescent="0.2">
      <c r="A63" s="90"/>
      <c r="B63" s="92"/>
      <c r="C63" s="92"/>
      <c r="D63" s="92"/>
      <c r="E63" s="93"/>
    </row>
    <row r="64" spans="1:5" ht="12.75" x14ac:dyDescent="0.2">
      <c r="A64" s="94" t="s">
        <v>236</v>
      </c>
      <c r="B64" s="167" t="s">
        <v>237</v>
      </c>
      <c r="C64" s="120"/>
      <c r="D64" s="95" t="s">
        <v>156</v>
      </c>
      <c r="E64" s="96" t="s">
        <v>157</v>
      </c>
    </row>
    <row r="65" spans="1:5" ht="12.75" x14ac:dyDescent="0.2">
      <c r="A65" s="97" t="s">
        <v>238</v>
      </c>
      <c r="B65" s="164" t="s">
        <v>239</v>
      </c>
      <c r="C65" s="120"/>
      <c r="D65" s="101"/>
      <c r="E65" s="74"/>
    </row>
    <row r="66" spans="1:5" ht="12.75" x14ac:dyDescent="0.2">
      <c r="A66" s="97" t="s">
        <v>240</v>
      </c>
      <c r="B66" s="164" t="s">
        <v>241</v>
      </c>
      <c r="C66" s="120"/>
      <c r="D66" s="101"/>
      <c r="E66" s="74"/>
    </row>
    <row r="67" spans="1:5" ht="12.75" x14ac:dyDescent="0.2">
      <c r="A67" s="165" t="s">
        <v>242</v>
      </c>
      <c r="B67" s="119"/>
      <c r="C67" s="120"/>
      <c r="D67" s="102">
        <f t="shared" ref="D67:E67" si="6">SUM(D65:D66)</f>
        <v>0</v>
      </c>
      <c r="E67" s="100">
        <f t="shared" si="6"/>
        <v>0</v>
      </c>
    </row>
    <row r="68" spans="1:5" ht="12.75" x14ac:dyDescent="0.2">
      <c r="A68" s="90"/>
      <c r="B68" s="92"/>
      <c r="C68" s="92"/>
      <c r="D68" s="92"/>
      <c r="E68" s="93"/>
    </row>
    <row r="69" spans="1:5" ht="12.75" x14ac:dyDescent="0.2">
      <c r="A69" s="166" t="s">
        <v>243</v>
      </c>
      <c r="B69" s="119"/>
      <c r="C69" s="119"/>
      <c r="D69" s="120"/>
      <c r="E69" s="78">
        <f>E67+E62</f>
        <v>0</v>
      </c>
    </row>
    <row r="70" spans="1:5" ht="12.75" x14ac:dyDescent="0.2">
      <c r="A70" s="90"/>
      <c r="B70" s="92"/>
      <c r="C70" s="92"/>
      <c r="D70" s="92"/>
      <c r="E70" s="93"/>
    </row>
    <row r="71" spans="1:5" ht="12.75" x14ac:dyDescent="0.2">
      <c r="A71" s="69" t="s">
        <v>244</v>
      </c>
      <c r="B71" s="170" t="s">
        <v>245</v>
      </c>
      <c r="C71" s="120"/>
      <c r="D71" s="103" t="s">
        <v>156</v>
      </c>
      <c r="E71" s="104" t="s">
        <v>157</v>
      </c>
    </row>
    <row r="72" spans="1:5" ht="12.75" x14ac:dyDescent="0.2">
      <c r="A72" s="97" t="s">
        <v>246</v>
      </c>
      <c r="B72" s="164" t="s">
        <v>247</v>
      </c>
      <c r="C72" s="120"/>
      <c r="D72" s="101"/>
      <c r="E72" s="74"/>
    </row>
    <row r="73" spans="1:5" ht="12.75" x14ac:dyDescent="0.2">
      <c r="A73" s="97" t="s">
        <v>248</v>
      </c>
      <c r="B73" s="164" t="s">
        <v>249</v>
      </c>
      <c r="C73" s="120"/>
      <c r="D73" s="101"/>
      <c r="E73" s="74"/>
    </row>
    <row r="74" spans="1:5" ht="12.75" x14ac:dyDescent="0.2">
      <c r="A74" s="97" t="s">
        <v>250</v>
      </c>
      <c r="B74" s="164" t="s">
        <v>251</v>
      </c>
      <c r="C74" s="120"/>
      <c r="D74" s="101"/>
      <c r="E74" s="74"/>
    </row>
    <row r="75" spans="1:5" ht="12.75" x14ac:dyDescent="0.2">
      <c r="A75" s="165" t="s">
        <v>252</v>
      </c>
      <c r="B75" s="119"/>
      <c r="C75" s="120"/>
      <c r="D75" s="102">
        <f t="shared" ref="D75:E75" si="7">SUM(D72:D74)</f>
        <v>0</v>
      </c>
      <c r="E75" s="100">
        <f t="shared" si="7"/>
        <v>0</v>
      </c>
    </row>
    <row r="76" spans="1:5" ht="12.75" x14ac:dyDescent="0.2">
      <c r="A76" s="90"/>
      <c r="B76" s="92"/>
      <c r="C76" s="92"/>
      <c r="D76" s="92"/>
      <c r="E76" s="93"/>
    </row>
    <row r="77" spans="1:5" ht="25.5" x14ac:dyDescent="0.2">
      <c r="A77" s="79" t="s">
        <v>20</v>
      </c>
      <c r="B77" s="105" t="s">
        <v>144</v>
      </c>
      <c r="C77" s="95" t="s">
        <v>55</v>
      </c>
      <c r="D77" s="95" t="s">
        <v>253</v>
      </c>
      <c r="E77" s="96" t="s">
        <v>254</v>
      </c>
    </row>
    <row r="78" spans="1:5" ht="12.75" x14ac:dyDescent="0.2">
      <c r="A78" s="97">
        <v>1</v>
      </c>
      <c r="B78" s="106" t="str">
        <f>IF(D5="5H",B9,B8)</f>
        <v>Merendeira 220h (8H)</v>
      </c>
      <c r="C78" s="99">
        <v>1</v>
      </c>
      <c r="D78" s="74">
        <f>(E69)/(1-(D75))</f>
        <v>0</v>
      </c>
      <c r="E78" s="74">
        <f>D78*C78*12</f>
        <v>0</v>
      </c>
    </row>
    <row r="79" spans="1:5" ht="12.75" x14ac:dyDescent="0.2">
      <c r="A79" s="107"/>
      <c r="B79" s="108"/>
      <c r="C79" s="107"/>
      <c r="D79" s="109"/>
      <c r="E79" s="110"/>
    </row>
    <row r="80" spans="1:5" ht="12.75" x14ac:dyDescent="0.2">
      <c r="A80" s="107"/>
      <c r="B80" s="108"/>
      <c r="C80" s="107"/>
      <c r="D80" s="109"/>
      <c r="E80" s="110"/>
    </row>
    <row r="81" spans="1:5" ht="12.75" x14ac:dyDescent="0.2">
      <c r="A81" s="168" t="s">
        <v>46</v>
      </c>
      <c r="B81" s="115"/>
      <c r="C81" s="169" t="s">
        <v>255</v>
      </c>
      <c r="D81" s="115"/>
      <c r="E81" s="115"/>
    </row>
    <row r="82" spans="1:5" ht="12.75" x14ac:dyDescent="0.2">
      <c r="A82" s="168" t="s">
        <v>47</v>
      </c>
      <c r="B82" s="115"/>
      <c r="C82" s="169" t="s">
        <v>256</v>
      </c>
      <c r="D82" s="115"/>
      <c r="E82" s="115"/>
    </row>
    <row r="83" spans="1:5" ht="12.75" x14ac:dyDescent="0.2">
      <c r="A83" s="168" t="s">
        <v>48</v>
      </c>
      <c r="B83" s="115"/>
      <c r="C83" s="169" t="s">
        <v>257</v>
      </c>
      <c r="D83" s="115"/>
      <c r="E83" s="115"/>
    </row>
    <row r="84" spans="1:5" ht="12.75" x14ac:dyDescent="0.2">
      <c r="A84" s="168" t="s">
        <v>49</v>
      </c>
      <c r="B84" s="115"/>
      <c r="C84" s="169" t="s">
        <v>258</v>
      </c>
      <c r="D84" s="115"/>
      <c r="E84" s="115"/>
    </row>
  </sheetData>
  <mergeCells count="70">
    <mergeCell ref="B55:C55"/>
    <mergeCell ref="B56:C56"/>
    <mergeCell ref="B57:C57"/>
    <mergeCell ref="B58:C58"/>
    <mergeCell ref="A47:C47"/>
    <mergeCell ref="A49:D49"/>
    <mergeCell ref="B52:C52"/>
    <mergeCell ref="B53:C53"/>
    <mergeCell ref="B54:C54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8:D8"/>
    <mergeCell ref="B9:D9"/>
    <mergeCell ref="B11:E11"/>
    <mergeCell ref="A14:D14"/>
    <mergeCell ref="B16:C16"/>
    <mergeCell ref="A1:E1"/>
    <mergeCell ref="A2:E2"/>
    <mergeCell ref="A4:B4"/>
    <mergeCell ref="A5:B5"/>
    <mergeCell ref="B7:E7"/>
    <mergeCell ref="A84:B84"/>
    <mergeCell ref="C82:E82"/>
    <mergeCell ref="C83:E83"/>
    <mergeCell ref="C84:E84"/>
    <mergeCell ref="A69:D69"/>
    <mergeCell ref="B71:C71"/>
    <mergeCell ref="B72:C72"/>
    <mergeCell ref="B73:C73"/>
    <mergeCell ref="B74:C74"/>
    <mergeCell ref="A75:C75"/>
    <mergeCell ref="C81:E81"/>
    <mergeCell ref="B66:C66"/>
    <mergeCell ref="A67:C67"/>
    <mergeCell ref="A81:B81"/>
    <mergeCell ref="A82:B82"/>
    <mergeCell ref="A83:B83"/>
    <mergeCell ref="B59:C59"/>
    <mergeCell ref="A60:D60"/>
    <mergeCell ref="A62:D62"/>
    <mergeCell ref="B64:C64"/>
    <mergeCell ref="B65:C65"/>
  </mergeCells>
  <printOptions horizontalCentered="1"/>
  <pageMargins left="0.7" right="0.7" top="0.39370078740157477" bottom="0.39370078740157477" header="0" footer="0"/>
  <pageSetup paperSize="9" fitToHeight="0" pageOrder="overThenDown" orientation="portrait" cellComments="atEnd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83"/>
  <sheetViews>
    <sheetView topLeftCell="A43" workbookViewId="0">
      <selection activeCell="B86" sqref="B86"/>
    </sheetView>
  </sheetViews>
  <sheetFormatPr defaultColWidth="12.5703125" defaultRowHeight="15.75" customHeight="1" x14ac:dyDescent="0.2"/>
  <cols>
    <col min="1" max="1" width="6" customWidth="1"/>
    <col min="2" max="2" width="69.42578125" customWidth="1"/>
    <col min="3" max="5" width="12.5703125" customWidth="1"/>
  </cols>
  <sheetData>
    <row r="1" spans="1:5" ht="110.25" customHeight="1" x14ac:dyDescent="0.2">
      <c r="A1" s="171"/>
      <c r="B1" s="115"/>
      <c r="C1" s="115"/>
      <c r="D1" s="115"/>
      <c r="E1" s="115"/>
    </row>
    <row r="2" spans="1:5" ht="22.5" customHeight="1" x14ac:dyDescent="0.2">
      <c r="A2" s="172" t="s">
        <v>138</v>
      </c>
      <c r="B2" s="115"/>
      <c r="C2" s="115"/>
      <c r="D2" s="115"/>
      <c r="E2" s="115"/>
    </row>
    <row r="3" spans="1:5" ht="22.5" customHeight="1" x14ac:dyDescent="0.2">
      <c r="A3" s="56"/>
      <c r="B3" s="56"/>
      <c r="C3" s="56"/>
      <c r="D3" s="56"/>
      <c r="E3" s="56"/>
    </row>
    <row r="4" spans="1:5" ht="22.5" customHeight="1" x14ac:dyDescent="0.2">
      <c r="A4" s="173" t="s">
        <v>59</v>
      </c>
      <c r="B4" s="115"/>
      <c r="C4" s="55"/>
      <c r="D4" s="57" t="s">
        <v>140</v>
      </c>
      <c r="E4" s="57" t="s">
        <v>141</v>
      </c>
    </row>
    <row r="5" spans="1:5" ht="22.5" customHeight="1" x14ac:dyDescent="0.2">
      <c r="A5" s="174" t="s">
        <v>142</v>
      </c>
      <c r="B5" s="115"/>
      <c r="C5" s="58"/>
      <c r="D5" s="59" t="s">
        <v>68</v>
      </c>
      <c r="E5" s="60">
        <v>0</v>
      </c>
    </row>
    <row r="6" spans="1:5" ht="12.75" x14ac:dyDescent="0.2">
      <c r="A6" s="61"/>
      <c r="B6" s="62"/>
      <c r="C6" s="62"/>
      <c r="D6" s="62"/>
      <c r="E6" s="62"/>
    </row>
    <row r="7" spans="1:5" ht="12.75" x14ac:dyDescent="0.2">
      <c r="A7" s="63" t="s">
        <v>143</v>
      </c>
      <c r="B7" s="175" t="s">
        <v>144</v>
      </c>
      <c r="C7" s="119"/>
      <c r="D7" s="119"/>
      <c r="E7" s="120"/>
    </row>
    <row r="8" spans="1:5" ht="12.75" x14ac:dyDescent="0.2">
      <c r="A8" s="64" t="s">
        <v>145</v>
      </c>
      <c r="B8" s="176" t="s">
        <v>275</v>
      </c>
      <c r="C8" s="119"/>
      <c r="D8" s="120"/>
      <c r="E8" s="65"/>
    </row>
    <row r="9" spans="1:5" ht="12.75" x14ac:dyDescent="0.2">
      <c r="A9" s="67"/>
      <c r="B9" s="8"/>
      <c r="C9" s="62"/>
      <c r="D9" s="68"/>
      <c r="E9" s="62"/>
    </row>
    <row r="10" spans="1:5" ht="12.75" x14ac:dyDescent="0.2">
      <c r="A10" s="69" t="s">
        <v>149</v>
      </c>
      <c r="B10" s="170" t="s">
        <v>150</v>
      </c>
      <c r="C10" s="119"/>
      <c r="D10" s="119"/>
      <c r="E10" s="120"/>
    </row>
    <row r="11" spans="1:5" ht="25.5" x14ac:dyDescent="0.2">
      <c r="A11" s="70" t="s">
        <v>151</v>
      </c>
      <c r="B11" s="71" t="s">
        <v>274</v>
      </c>
      <c r="C11" s="72"/>
      <c r="D11" s="73"/>
      <c r="E11" s="74"/>
    </row>
    <row r="12" spans="1:5" ht="12.75" x14ac:dyDescent="0.2">
      <c r="A12" s="75"/>
      <c r="B12" s="76"/>
      <c r="C12" s="77"/>
      <c r="D12" s="77"/>
      <c r="E12" s="19"/>
    </row>
    <row r="13" spans="1:5" ht="12.75" x14ac:dyDescent="0.2">
      <c r="A13" s="166" t="s">
        <v>153</v>
      </c>
      <c r="B13" s="119"/>
      <c r="C13" s="119"/>
      <c r="D13" s="119"/>
      <c r="E13" s="78">
        <f>IF(D5="5H",#REF!+E11,E8+E11)</f>
        <v>0</v>
      </c>
    </row>
    <row r="14" spans="1:5" ht="12.75" x14ac:dyDescent="0.2">
      <c r="A14" s="75"/>
      <c r="B14" s="76"/>
      <c r="C14" s="77"/>
      <c r="D14" s="77"/>
      <c r="E14" s="77"/>
    </row>
    <row r="15" spans="1:5" ht="12.75" x14ac:dyDescent="0.2">
      <c r="A15" s="79" t="s">
        <v>154</v>
      </c>
      <c r="B15" s="167" t="s">
        <v>155</v>
      </c>
      <c r="C15" s="120"/>
      <c r="D15" s="81" t="s">
        <v>156</v>
      </c>
      <c r="E15" s="82" t="s">
        <v>157</v>
      </c>
    </row>
    <row r="16" spans="1:5" ht="12.75" x14ac:dyDescent="0.2">
      <c r="A16" s="83" t="s">
        <v>158</v>
      </c>
      <c r="B16" s="177" t="s">
        <v>159</v>
      </c>
      <c r="C16" s="120"/>
      <c r="D16" s="84">
        <f t="shared" ref="D16:E16" si="0">SUM(D17:D24)</f>
        <v>0</v>
      </c>
      <c r="E16" s="85">
        <f t="shared" si="0"/>
        <v>0</v>
      </c>
    </row>
    <row r="17" spans="1:5" ht="12.75" x14ac:dyDescent="0.2">
      <c r="A17" s="86" t="s">
        <v>160</v>
      </c>
      <c r="B17" s="178" t="s">
        <v>161</v>
      </c>
      <c r="C17" s="120"/>
      <c r="D17" s="87"/>
      <c r="E17" s="72"/>
    </row>
    <row r="18" spans="1:5" ht="12.75" x14ac:dyDescent="0.2">
      <c r="A18" s="86" t="s">
        <v>162</v>
      </c>
      <c r="B18" s="178" t="s">
        <v>163</v>
      </c>
      <c r="C18" s="120"/>
      <c r="D18" s="87"/>
      <c r="E18" s="72"/>
    </row>
    <row r="19" spans="1:5" ht="12.75" x14ac:dyDescent="0.2">
      <c r="A19" s="86" t="s">
        <v>164</v>
      </c>
      <c r="B19" s="178" t="s">
        <v>165</v>
      </c>
      <c r="C19" s="120"/>
      <c r="D19" s="87"/>
      <c r="E19" s="72"/>
    </row>
    <row r="20" spans="1:5" ht="12.75" x14ac:dyDescent="0.2">
      <c r="A20" s="86" t="s">
        <v>166</v>
      </c>
      <c r="B20" s="178" t="s">
        <v>167</v>
      </c>
      <c r="C20" s="120"/>
      <c r="D20" s="87"/>
      <c r="E20" s="72"/>
    </row>
    <row r="21" spans="1:5" ht="12.75" x14ac:dyDescent="0.2">
      <c r="A21" s="86" t="s">
        <v>168</v>
      </c>
      <c r="B21" s="178" t="s">
        <v>169</v>
      </c>
      <c r="C21" s="120"/>
      <c r="D21" s="87"/>
      <c r="E21" s="72"/>
    </row>
    <row r="22" spans="1:5" ht="12.75" x14ac:dyDescent="0.2">
      <c r="A22" s="86" t="s">
        <v>170</v>
      </c>
      <c r="B22" s="178" t="s">
        <v>171</v>
      </c>
      <c r="C22" s="120"/>
      <c r="D22" s="87"/>
      <c r="E22" s="72"/>
    </row>
    <row r="23" spans="1:5" ht="12.75" x14ac:dyDescent="0.2">
      <c r="A23" s="86" t="s">
        <v>172</v>
      </c>
      <c r="B23" s="178" t="s">
        <v>173</v>
      </c>
      <c r="C23" s="120"/>
      <c r="D23" s="87"/>
      <c r="E23" s="72"/>
    </row>
    <row r="24" spans="1:5" ht="12.75" x14ac:dyDescent="0.2">
      <c r="A24" s="86" t="s">
        <v>174</v>
      </c>
      <c r="B24" s="178" t="s">
        <v>175</v>
      </c>
      <c r="C24" s="120"/>
      <c r="D24" s="87"/>
      <c r="E24" s="72"/>
    </row>
    <row r="25" spans="1:5" ht="12.75" x14ac:dyDescent="0.2">
      <c r="A25" s="83" t="s">
        <v>176</v>
      </c>
      <c r="B25" s="177" t="s">
        <v>159</v>
      </c>
      <c r="C25" s="120"/>
      <c r="D25" s="84">
        <f t="shared" ref="D25:E25" si="1">SUM(D26:D33)</f>
        <v>0</v>
      </c>
      <c r="E25" s="85">
        <f t="shared" si="1"/>
        <v>0</v>
      </c>
    </row>
    <row r="26" spans="1:5" ht="12.75" x14ac:dyDescent="0.2">
      <c r="A26" s="86" t="s">
        <v>177</v>
      </c>
      <c r="B26" s="178" t="s">
        <v>178</v>
      </c>
      <c r="C26" s="120"/>
      <c r="D26" s="87"/>
      <c r="E26" s="72"/>
    </row>
    <row r="27" spans="1:5" ht="12.75" x14ac:dyDescent="0.2">
      <c r="A27" s="86" t="s">
        <v>179</v>
      </c>
      <c r="B27" s="178" t="s">
        <v>180</v>
      </c>
      <c r="C27" s="120"/>
      <c r="D27" s="87"/>
      <c r="E27" s="72"/>
    </row>
    <row r="28" spans="1:5" ht="12.75" x14ac:dyDescent="0.2">
      <c r="A28" s="86" t="s">
        <v>181</v>
      </c>
      <c r="B28" s="178" t="s">
        <v>182</v>
      </c>
      <c r="C28" s="120"/>
      <c r="D28" s="87"/>
      <c r="E28" s="72"/>
    </row>
    <row r="29" spans="1:5" ht="12.75" x14ac:dyDescent="0.2">
      <c r="A29" s="86" t="s">
        <v>183</v>
      </c>
      <c r="B29" s="178" t="s">
        <v>184</v>
      </c>
      <c r="C29" s="120"/>
      <c r="D29" s="87"/>
      <c r="E29" s="72"/>
    </row>
    <row r="30" spans="1:5" ht="12.75" x14ac:dyDescent="0.2">
      <c r="A30" s="86" t="s">
        <v>185</v>
      </c>
      <c r="B30" s="178" t="s">
        <v>186</v>
      </c>
      <c r="C30" s="120"/>
      <c r="D30" s="87"/>
      <c r="E30" s="72"/>
    </row>
    <row r="31" spans="1:5" ht="12.75" x14ac:dyDescent="0.2">
      <c r="A31" s="86" t="s">
        <v>187</v>
      </c>
      <c r="B31" s="178" t="s">
        <v>188</v>
      </c>
      <c r="C31" s="120"/>
      <c r="D31" s="87"/>
      <c r="E31" s="72"/>
    </row>
    <row r="32" spans="1:5" ht="12.75" x14ac:dyDescent="0.2">
      <c r="A32" s="86" t="s">
        <v>189</v>
      </c>
      <c r="B32" s="178" t="s">
        <v>190</v>
      </c>
      <c r="C32" s="120"/>
      <c r="D32" s="87"/>
      <c r="E32" s="72"/>
    </row>
    <row r="33" spans="1:5" ht="12.75" x14ac:dyDescent="0.2">
      <c r="A33" s="86" t="s">
        <v>191</v>
      </c>
      <c r="B33" s="178" t="s">
        <v>192</v>
      </c>
      <c r="C33" s="120"/>
      <c r="D33" s="87"/>
      <c r="E33" s="72"/>
    </row>
    <row r="34" spans="1:5" ht="12.75" x14ac:dyDescent="0.2">
      <c r="A34" s="83" t="s">
        <v>193</v>
      </c>
      <c r="B34" s="177" t="s">
        <v>159</v>
      </c>
      <c r="C34" s="120"/>
      <c r="D34" s="84">
        <f t="shared" ref="D34:E34" si="2">SUM(D35:D40)</f>
        <v>0</v>
      </c>
      <c r="E34" s="85">
        <f t="shared" si="2"/>
        <v>0</v>
      </c>
    </row>
    <row r="35" spans="1:5" ht="12.75" x14ac:dyDescent="0.2">
      <c r="A35" s="86" t="s">
        <v>194</v>
      </c>
      <c r="B35" s="178" t="s">
        <v>195</v>
      </c>
      <c r="C35" s="120"/>
      <c r="D35" s="87"/>
      <c r="E35" s="72"/>
    </row>
    <row r="36" spans="1:5" ht="12.75" x14ac:dyDescent="0.2">
      <c r="A36" s="86" t="s">
        <v>196</v>
      </c>
      <c r="B36" s="178" t="s">
        <v>197</v>
      </c>
      <c r="C36" s="120"/>
      <c r="D36" s="87"/>
      <c r="E36" s="72"/>
    </row>
    <row r="37" spans="1:5" ht="12.75" x14ac:dyDescent="0.2">
      <c r="A37" s="86" t="s">
        <v>198</v>
      </c>
      <c r="B37" s="178" t="s">
        <v>199</v>
      </c>
      <c r="C37" s="120"/>
      <c r="D37" s="87"/>
      <c r="E37" s="72"/>
    </row>
    <row r="38" spans="1:5" ht="12.75" x14ac:dyDescent="0.2">
      <c r="A38" s="86" t="s">
        <v>200</v>
      </c>
      <c r="B38" s="178" t="s">
        <v>201</v>
      </c>
      <c r="C38" s="120"/>
      <c r="D38" s="87"/>
      <c r="E38" s="72"/>
    </row>
    <row r="39" spans="1:5" ht="12.75" x14ac:dyDescent="0.2">
      <c r="A39" s="86" t="s">
        <v>202</v>
      </c>
      <c r="B39" s="178" t="s">
        <v>203</v>
      </c>
      <c r="C39" s="120"/>
      <c r="D39" s="87"/>
      <c r="E39" s="72"/>
    </row>
    <row r="40" spans="1:5" ht="12.75" x14ac:dyDescent="0.2">
      <c r="A40" s="86" t="s">
        <v>204</v>
      </c>
      <c r="B40" s="178" t="s">
        <v>205</v>
      </c>
      <c r="C40" s="120"/>
      <c r="D40" s="87"/>
      <c r="E40" s="72"/>
    </row>
    <row r="41" spans="1:5" ht="12.75" x14ac:dyDescent="0.2">
      <c r="A41" s="83" t="s">
        <v>206</v>
      </c>
      <c r="B41" s="177" t="s">
        <v>159</v>
      </c>
      <c r="C41" s="120"/>
      <c r="D41" s="84">
        <f t="shared" ref="D41:E41" si="3">SUM(D42)</f>
        <v>0</v>
      </c>
      <c r="E41" s="85">
        <f t="shared" si="3"/>
        <v>0</v>
      </c>
    </row>
    <row r="42" spans="1:5" ht="12.75" x14ac:dyDescent="0.2">
      <c r="A42" s="86" t="s">
        <v>207</v>
      </c>
      <c r="B42" s="178" t="s">
        <v>208</v>
      </c>
      <c r="C42" s="120"/>
      <c r="D42" s="87"/>
      <c r="E42" s="72"/>
    </row>
    <row r="43" spans="1:5" ht="12.75" x14ac:dyDescent="0.2">
      <c r="A43" s="83" t="s">
        <v>209</v>
      </c>
      <c r="B43" s="177" t="s">
        <v>159</v>
      </c>
      <c r="C43" s="120"/>
      <c r="D43" s="84">
        <f t="shared" ref="D43:E43" si="4">SUM(D44:D45)</f>
        <v>0</v>
      </c>
      <c r="E43" s="85">
        <f t="shared" si="4"/>
        <v>0</v>
      </c>
    </row>
    <row r="44" spans="1:5" ht="12.75" x14ac:dyDescent="0.2">
      <c r="A44" s="86" t="s">
        <v>210</v>
      </c>
      <c r="B44" s="178" t="s">
        <v>211</v>
      </c>
      <c r="C44" s="120"/>
      <c r="D44" s="87"/>
      <c r="E44" s="72"/>
    </row>
    <row r="45" spans="1:5" ht="12.75" x14ac:dyDescent="0.2">
      <c r="A45" s="86" t="s">
        <v>212</v>
      </c>
      <c r="B45" s="178" t="s">
        <v>213</v>
      </c>
      <c r="C45" s="120"/>
      <c r="D45" s="87"/>
      <c r="E45" s="72"/>
    </row>
    <row r="46" spans="1:5" ht="12.75" x14ac:dyDescent="0.2">
      <c r="A46" s="165" t="s">
        <v>214</v>
      </c>
      <c r="B46" s="119"/>
      <c r="C46" s="120"/>
      <c r="D46" s="88">
        <f t="shared" ref="D46:E46" si="5">D16+D25+D34+D41+D43</f>
        <v>0</v>
      </c>
      <c r="E46" s="89">
        <f t="shared" si="5"/>
        <v>0</v>
      </c>
    </row>
    <row r="47" spans="1:5" ht="12.75" x14ac:dyDescent="0.2">
      <c r="A47" s="90"/>
      <c r="B47" s="91"/>
      <c r="C47" s="92"/>
      <c r="D47" s="19"/>
      <c r="E47" s="93"/>
    </row>
    <row r="48" spans="1:5" ht="12.75" x14ac:dyDescent="0.2">
      <c r="A48" s="166" t="s">
        <v>215</v>
      </c>
      <c r="B48" s="119"/>
      <c r="C48" s="119"/>
      <c r="D48" s="120"/>
      <c r="E48" s="78">
        <f>E46+E13</f>
        <v>0</v>
      </c>
    </row>
    <row r="49" spans="1:5" ht="12.75" x14ac:dyDescent="0.2">
      <c r="A49" s="90"/>
      <c r="B49" s="91"/>
      <c r="C49" s="92"/>
      <c r="D49" s="92"/>
      <c r="E49" s="93"/>
    </row>
    <row r="50" spans="1:5" ht="12.75" x14ac:dyDescent="0.2">
      <c r="A50" s="94" t="s">
        <v>216</v>
      </c>
      <c r="B50" s="80" t="s">
        <v>217</v>
      </c>
      <c r="C50" s="95"/>
      <c r="D50" s="95" t="s">
        <v>55</v>
      </c>
      <c r="E50" s="96" t="s">
        <v>157</v>
      </c>
    </row>
    <row r="51" spans="1:5" ht="12.75" x14ac:dyDescent="0.2">
      <c r="A51" s="97" t="s">
        <v>218</v>
      </c>
      <c r="B51" s="164" t="s">
        <v>219</v>
      </c>
      <c r="C51" s="120"/>
      <c r="D51" s="99"/>
      <c r="E51" s="74"/>
    </row>
    <row r="52" spans="1:5" ht="12.75" x14ac:dyDescent="0.2">
      <c r="A52" s="97" t="s">
        <v>220</v>
      </c>
      <c r="B52" s="164" t="s">
        <v>221</v>
      </c>
      <c r="C52" s="120"/>
      <c r="D52" s="99"/>
      <c r="E52" s="74"/>
    </row>
    <row r="53" spans="1:5" ht="12.75" x14ac:dyDescent="0.2">
      <c r="A53" s="97" t="s">
        <v>222</v>
      </c>
      <c r="B53" s="164" t="s">
        <v>223</v>
      </c>
      <c r="C53" s="120"/>
      <c r="D53" s="99"/>
      <c r="E53" s="74"/>
    </row>
    <row r="54" spans="1:5" ht="12.75" x14ac:dyDescent="0.2">
      <c r="A54" s="97" t="s">
        <v>224</v>
      </c>
      <c r="B54" s="164" t="s">
        <v>225</v>
      </c>
      <c r="C54" s="120"/>
      <c r="D54" s="99"/>
      <c r="E54" s="74"/>
    </row>
    <row r="55" spans="1:5" ht="12.75" x14ac:dyDescent="0.2">
      <c r="A55" s="97" t="s">
        <v>226</v>
      </c>
      <c r="B55" s="164" t="s">
        <v>227</v>
      </c>
      <c r="C55" s="120"/>
      <c r="D55" s="99"/>
      <c r="E55" s="74"/>
    </row>
    <row r="56" spans="1:5" ht="12.75" x14ac:dyDescent="0.2">
      <c r="A56" s="97" t="s">
        <v>228</v>
      </c>
      <c r="B56" s="164" t="s">
        <v>229</v>
      </c>
      <c r="C56" s="120"/>
      <c r="D56" s="99"/>
      <c r="E56" s="74"/>
    </row>
    <row r="57" spans="1:5" ht="12.75" x14ac:dyDescent="0.2">
      <c r="A57" s="97" t="s">
        <v>230</v>
      </c>
      <c r="B57" s="164" t="s">
        <v>231</v>
      </c>
      <c r="C57" s="120"/>
      <c r="D57" s="99"/>
      <c r="E57" s="74"/>
    </row>
    <row r="58" spans="1:5" ht="12.75" x14ac:dyDescent="0.2">
      <c r="A58" s="97" t="s">
        <v>232</v>
      </c>
      <c r="B58" s="164" t="s">
        <v>233</v>
      </c>
      <c r="C58" s="120"/>
      <c r="D58" s="99"/>
      <c r="E58" s="74"/>
    </row>
    <row r="59" spans="1:5" ht="12.75" x14ac:dyDescent="0.2">
      <c r="A59" s="165" t="s">
        <v>234</v>
      </c>
      <c r="B59" s="119"/>
      <c r="C59" s="119"/>
      <c r="D59" s="120"/>
      <c r="E59" s="100">
        <f>SUM(E51:E58)</f>
        <v>0</v>
      </c>
    </row>
    <row r="60" spans="1:5" ht="12.75" x14ac:dyDescent="0.2">
      <c r="A60" s="90"/>
      <c r="B60" s="92"/>
      <c r="C60" s="92"/>
      <c r="D60" s="92"/>
      <c r="E60" s="93"/>
    </row>
    <row r="61" spans="1:5" ht="12.75" x14ac:dyDescent="0.2">
      <c r="A61" s="166" t="s">
        <v>235</v>
      </c>
      <c r="B61" s="119"/>
      <c r="C61" s="119"/>
      <c r="D61" s="120"/>
      <c r="E61" s="78">
        <f>E48+E59</f>
        <v>0</v>
      </c>
    </row>
    <row r="62" spans="1:5" ht="12.75" x14ac:dyDescent="0.2">
      <c r="A62" s="90"/>
      <c r="B62" s="92"/>
      <c r="C62" s="92"/>
      <c r="D62" s="92"/>
      <c r="E62" s="93"/>
    </row>
    <row r="63" spans="1:5" ht="12.75" x14ac:dyDescent="0.2">
      <c r="A63" s="94" t="s">
        <v>236</v>
      </c>
      <c r="B63" s="167" t="s">
        <v>237</v>
      </c>
      <c r="C63" s="120"/>
      <c r="D63" s="95" t="s">
        <v>156</v>
      </c>
      <c r="E63" s="96" t="s">
        <v>157</v>
      </c>
    </row>
    <row r="64" spans="1:5" ht="12.75" x14ac:dyDescent="0.2">
      <c r="A64" s="97" t="s">
        <v>238</v>
      </c>
      <c r="B64" s="164" t="s">
        <v>239</v>
      </c>
      <c r="C64" s="120"/>
      <c r="D64" s="101"/>
      <c r="E64" s="74"/>
    </row>
    <row r="65" spans="1:5" ht="12.75" x14ac:dyDescent="0.2">
      <c r="A65" s="97" t="s">
        <v>240</v>
      </c>
      <c r="B65" s="164" t="s">
        <v>241</v>
      </c>
      <c r="C65" s="120"/>
      <c r="D65" s="101"/>
      <c r="E65" s="74"/>
    </row>
    <row r="66" spans="1:5" ht="12.75" x14ac:dyDescent="0.2">
      <c r="A66" s="165" t="s">
        <v>242</v>
      </c>
      <c r="B66" s="119"/>
      <c r="C66" s="120"/>
      <c r="D66" s="102">
        <f t="shared" ref="D66:E66" si="6">SUM(D64:D65)</f>
        <v>0</v>
      </c>
      <c r="E66" s="100">
        <f t="shared" si="6"/>
        <v>0</v>
      </c>
    </row>
    <row r="67" spans="1:5" ht="12.75" x14ac:dyDescent="0.2">
      <c r="A67" s="90"/>
      <c r="B67" s="92"/>
      <c r="C67" s="92"/>
      <c r="D67" s="92"/>
      <c r="E67" s="93"/>
    </row>
    <row r="68" spans="1:5" ht="12.75" x14ac:dyDescent="0.2">
      <c r="A68" s="166" t="s">
        <v>243</v>
      </c>
      <c r="B68" s="119"/>
      <c r="C68" s="119"/>
      <c r="D68" s="120"/>
      <c r="E68" s="78">
        <f>E66+E61</f>
        <v>0</v>
      </c>
    </row>
    <row r="69" spans="1:5" ht="12.75" x14ac:dyDescent="0.2">
      <c r="A69" s="90"/>
      <c r="B69" s="92"/>
      <c r="C69" s="92"/>
      <c r="D69" s="92"/>
      <c r="E69" s="93"/>
    </row>
    <row r="70" spans="1:5" ht="12.75" x14ac:dyDescent="0.2">
      <c r="A70" s="69" t="s">
        <v>244</v>
      </c>
      <c r="B70" s="170" t="s">
        <v>245</v>
      </c>
      <c r="C70" s="120"/>
      <c r="D70" s="103" t="s">
        <v>156</v>
      </c>
      <c r="E70" s="104" t="s">
        <v>157</v>
      </c>
    </row>
    <row r="71" spans="1:5" ht="12.75" x14ac:dyDescent="0.2">
      <c r="A71" s="97" t="s">
        <v>246</v>
      </c>
      <c r="B71" s="164" t="s">
        <v>247</v>
      </c>
      <c r="C71" s="120"/>
      <c r="D71" s="101"/>
      <c r="E71" s="74"/>
    </row>
    <row r="72" spans="1:5" ht="12.75" x14ac:dyDescent="0.2">
      <c r="A72" s="97" t="s">
        <v>248</v>
      </c>
      <c r="B72" s="164" t="s">
        <v>249</v>
      </c>
      <c r="C72" s="120"/>
      <c r="D72" s="101"/>
      <c r="E72" s="74"/>
    </row>
    <row r="73" spans="1:5" ht="12.75" x14ac:dyDescent="0.2">
      <c r="A73" s="97" t="s">
        <v>250</v>
      </c>
      <c r="B73" s="164" t="s">
        <v>251</v>
      </c>
      <c r="C73" s="120"/>
      <c r="D73" s="101"/>
      <c r="E73" s="74"/>
    </row>
    <row r="74" spans="1:5" ht="12.75" x14ac:dyDescent="0.2">
      <c r="A74" s="165" t="s">
        <v>252</v>
      </c>
      <c r="B74" s="119"/>
      <c r="C74" s="120"/>
      <c r="D74" s="102">
        <f t="shared" ref="D74:E74" si="7">SUM(D71:D73)</f>
        <v>0</v>
      </c>
      <c r="E74" s="100">
        <f t="shared" si="7"/>
        <v>0</v>
      </c>
    </row>
    <row r="75" spans="1:5" ht="12.75" x14ac:dyDescent="0.2">
      <c r="A75" s="90"/>
      <c r="B75" s="92"/>
      <c r="C75" s="92"/>
      <c r="D75" s="92"/>
      <c r="E75" s="93"/>
    </row>
    <row r="76" spans="1:5" ht="25.5" x14ac:dyDescent="0.2">
      <c r="A76" s="79" t="s">
        <v>20</v>
      </c>
      <c r="B76" s="105" t="s">
        <v>144</v>
      </c>
      <c r="C76" s="95" t="s">
        <v>55</v>
      </c>
      <c r="D76" s="95" t="s">
        <v>253</v>
      </c>
      <c r="E76" s="96" t="s">
        <v>254</v>
      </c>
    </row>
    <row r="77" spans="1:5" ht="12.75" x14ac:dyDescent="0.2">
      <c r="A77" s="97">
        <v>1</v>
      </c>
      <c r="B77" s="106" t="str">
        <f>IF(D5="5H",#REF!,B8)</f>
        <v>Copeiro 220h (8H)</v>
      </c>
      <c r="C77" s="99">
        <v>1</v>
      </c>
      <c r="D77" s="74">
        <f>(E68)/(1-(D74))</f>
        <v>0</v>
      </c>
      <c r="E77" s="74">
        <f>D77*C77*12</f>
        <v>0</v>
      </c>
    </row>
    <row r="78" spans="1:5" ht="12.75" x14ac:dyDescent="0.2">
      <c r="A78" s="107"/>
      <c r="B78" s="108"/>
      <c r="C78" s="107"/>
      <c r="D78" s="109"/>
      <c r="E78" s="110"/>
    </row>
    <row r="79" spans="1:5" ht="12.75" x14ac:dyDescent="0.2">
      <c r="A79" s="107"/>
      <c r="B79" s="108"/>
      <c r="C79" s="107"/>
      <c r="D79" s="109"/>
      <c r="E79" s="110"/>
    </row>
    <row r="80" spans="1:5" ht="12.75" x14ac:dyDescent="0.2">
      <c r="A80" s="168" t="s">
        <v>46</v>
      </c>
      <c r="B80" s="115"/>
      <c r="C80" s="169" t="s">
        <v>255</v>
      </c>
      <c r="D80" s="115"/>
      <c r="E80" s="115"/>
    </row>
    <row r="81" spans="1:5" ht="12.75" x14ac:dyDescent="0.2">
      <c r="A81" s="168" t="s">
        <v>47</v>
      </c>
      <c r="B81" s="115"/>
      <c r="C81" s="169" t="s">
        <v>256</v>
      </c>
      <c r="D81" s="115"/>
      <c r="E81" s="115"/>
    </row>
    <row r="82" spans="1:5" ht="12.75" x14ac:dyDescent="0.2">
      <c r="A82" s="168" t="s">
        <v>48</v>
      </c>
      <c r="B82" s="115"/>
      <c r="C82" s="169" t="s">
        <v>257</v>
      </c>
      <c r="D82" s="115"/>
      <c r="E82" s="115"/>
    </row>
    <row r="83" spans="1:5" ht="12.75" x14ac:dyDescent="0.2">
      <c r="A83" s="168" t="s">
        <v>49</v>
      </c>
      <c r="B83" s="115"/>
      <c r="C83" s="169" t="s">
        <v>258</v>
      </c>
      <c r="D83" s="115"/>
      <c r="E83" s="115"/>
    </row>
  </sheetData>
  <mergeCells count="69">
    <mergeCell ref="B55:C55"/>
    <mergeCell ref="B56:C56"/>
    <mergeCell ref="B57:C57"/>
    <mergeCell ref="B58:C58"/>
    <mergeCell ref="A48:D48"/>
    <mergeCell ref="B51:C51"/>
    <mergeCell ref="B52:C52"/>
    <mergeCell ref="B53:C53"/>
    <mergeCell ref="B54:C54"/>
    <mergeCell ref="B42:C42"/>
    <mergeCell ref="B43:C43"/>
    <mergeCell ref="B44:C44"/>
    <mergeCell ref="B45:C45"/>
    <mergeCell ref="A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8:D8"/>
    <mergeCell ref="B10:E10"/>
    <mergeCell ref="A13:D13"/>
    <mergeCell ref="B15:C15"/>
    <mergeCell ref="B16:C16"/>
    <mergeCell ref="A1:E1"/>
    <mergeCell ref="A2:E2"/>
    <mergeCell ref="A4:B4"/>
    <mergeCell ref="A5:B5"/>
    <mergeCell ref="B7:E7"/>
    <mergeCell ref="A83:B83"/>
    <mergeCell ref="C83:E83"/>
    <mergeCell ref="B70:C70"/>
    <mergeCell ref="B71:C71"/>
    <mergeCell ref="B72:C72"/>
    <mergeCell ref="B73:C73"/>
    <mergeCell ref="A74:C74"/>
    <mergeCell ref="A80:B80"/>
    <mergeCell ref="C80:E80"/>
    <mergeCell ref="A66:C66"/>
    <mergeCell ref="A68:D68"/>
    <mergeCell ref="A81:B81"/>
    <mergeCell ref="C81:E81"/>
    <mergeCell ref="A82:B82"/>
    <mergeCell ref="C82:E82"/>
    <mergeCell ref="A59:D59"/>
    <mergeCell ref="A61:D61"/>
    <mergeCell ref="B63:C63"/>
    <mergeCell ref="B64:C64"/>
    <mergeCell ref="B65:C65"/>
  </mergeCells>
  <printOptions horizontalCentered="1"/>
  <pageMargins left="0.7" right="0.7" top="0.39370078740157477" bottom="0.39370078740157477" header="0" footer="0"/>
  <pageSetup paperSize="9" fitToHeight="0" pageOrder="overThenDown" orientation="portrait" cellComments="atEnd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83"/>
  <sheetViews>
    <sheetView topLeftCell="A44" workbookViewId="0">
      <selection activeCell="B87" sqref="B87"/>
    </sheetView>
  </sheetViews>
  <sheetFormatPr defaultColWidth="12.5703125" defaultRowHeight="15.75" customHeight="1" x14ac:dyDescent="0.2"/>
  <cols>
    <col min="1" max="1" width="6" customWidth="1"/>
    <col min="2" max="2" width="69.42578125" customWidth="1"/>
    <col min="3" max="5" width="12.5703125" customWidth="1"/>
  </cols>
  <sheetData>
    <row r="1" spans="1:5" ht="110.25" customHeight="1" x14ac:dyDescent="0.2">
      <c r="A1" s="171"/>
      <c r="B1" s="115"/>
      <c r="C1" s="115"/>
      <c r="D1" s="115"/>
      <c r="E1" s="115"/>
    </row>
    <row r="2" spans="1:5" ht="22.5" customHeight="1" x14ac:dyDescent="0.2">
      <c r="A2" s="172" t="s">
        <v>138</v>
      </c>
      <c r="B2" s="115"/>
      <c r="C2" s="115"/>
      <c r="D2" s="115"/>
      <c r="E2" s="115"/>
    </row>
    <row r="3" spans="1:5" ht="22.5" customHeight="1" x14ac:dyDescent="0.2">
      <c r="A3" s="56"/>
      <c r="B3" s="56"/>
      <c r="C3" s="56"/>
      <c r="D3" s="56"/>
      <c r="E3" s="56"/>
    </row>
    <row r="4" spans="1:5" ht="22.5" customHeight="1" x14ac:dyDescent="0.2">
      <c r="A4" s="173" t="s">
        <v>60</v>
      </c>
      <c r="B4" s="115"/>
      <c r="C4" s="55"/>
      <c r="D4" s="57" t="s">
        <v>140</v>
      </c>
      <c r="E4" s="57" t="s">
        <v>141</v>
      </c>
    </row>
    <row r="5" spans="1:5" ht="22.5" customHeight="1" x14ac:dyDescent="0.2">
      <c r="A5" s="174" t="s">
        <v>142</v>
      </c>
      <c r="B5" s="115"/>
      <c r="C5" s="58"/>
      <c r="D5" s="59" t="s">
        <v>68</v>
      </c>
      <c r="E5" s="60">
        <v>0</v>
      </c>
    </row>
    <row r="6" spans="1:5" ht="12.75" x14ac:dyDescent="0.2">
      <c r="A6" s="61"/>
      <c r="B6" s="62"/>
      <c r="C6" s="62"/>
      <c r="D6" s="62"/>
      <c r="E6" s="62"/>
    </row>
    <row r="7" spans="1:5" ht="12.75" x14ac:dyDescent="0.2">
      <c r="A7" s="63" t="s">
        <v>143</v>
      </c>
      <c r="B7" s="175" t="s">
        <v>144</v>
      </c>
      <c r="C7" s="119"/>
      <c r="D7" s="119"/>
      <c r="E7" s="120"/>
    </row>
    <row r="8" spans="1:5" ht="12.75" x14ac:dyDescent="0.2">
      <c r="A8" s="64" t="s">
        <v>145</v>
      </c>
      <c r="B8" s="176" t="s">
        <v>276</v>
      </c>
      <c r="C8" s="119"/>
      <c r="D8" s="120"/>
      <c r="E8" s="65"/>
    </row>
    <row r="9" spans="1:5" ht="12.75" x14ac:dyDescent="0.2">
      <c r="A9" s="67"/>
      <c r="B9" s="8"/>
      <c r="C9" s="62"/>
      <c r="D9" s="68"/>
      <c r="E9" s="62"/>
    </row>
    <row r="10" spans="1:5" ht="12.75" x14ac:dyDescent="0.2">
      <c r="A10" s="69" t="s">
        <v>149</v>
      </c>
      <c r="B10" s="170" t="s">
        <v>150</v>
      </c>
      <c r="C10" s="119"/>
      <c r="D10" s="119"/>
      <c r="E10" s="120"/>
    </row>
    <row r="11" spans="1:5" ht="25.5" x14ac:dyDescent="0.2">
      <c r="A11" s="70" t="s">
        <v>151</v>
      </c>
      <c r="B11" s="71" t="s">
        <v>274</v>
      </c>
      <c r="C11" s="72"/>
      <c r="D11" s="73"/>
      <c r="E11" s="74"/>
    </row>
    <row r="12" spans="1:5" ht="12.75" x14ac:dyDescent="0.2">
      <c r="A12" s="75"/>
      <c r="B12" s="76"/>
      <c r="C12" s="77"/>
      <c r="D12" s="77"/>
      <c r="E12" s="19"/>
    </row>
    <row r="13" spans="1:5" ht="12.75" x14ac:dyDescent="0.2">
      <c r="A13" s="166" t="s">
        <v>153</v>
      </c>
      <c r="B13" s="119"/>
      <c r="C13" s="119"/>
      <c r="D13" s="119"/>
      <c r="E13" s="78">
        <f>E8+E11</f>
        <v>0</v>
      </c>
    </row>
    <row r="14" spans="1:5" ht="12.75" x14ac:dyDescent="0.2">
      <c r="A14" s="75"/>
      <c r="B14" s="76"/>
      <c r="C14" s="77"/>
      <c r="D14" s="77"/>
      <c r="E14" s="77"/>
    </row>
    <row r="15" spans="1:5" ht="12.75" x14ac:dyDescent="0.2">
      <c r="A15" s="79" t="s">
        <v>154</v>
      </c>
      <c r="B15" s="167" t="s">
        <v>155</v>
      </c>
      <c r="C15" s="120"/>
      <c r="D15" s="81" t="s">
        <v>156</v>
      </c>
      <c r="E15" s="82" t="s">
        <v>157</v>
      </c>
    </row>
    <row r="16" spans="1:5" ht="12.75" x14ac:dyDescent="0.2">
      <c r="A16" s="83" t="s">
        <v>158</v>
      </c>
      <c r="B16" s="177" t="s">
        <v>159</v>
      </c>
      <c r="C16" s="120"/>
      <c r="D16" s="84">
        <f t="shared" ref="D16:E16" si="0">SUM(D17:D24)</f>
        <v>0</v>
      </c>
      <c r="E16" s="85">
        <f t="shared" si="0"/>
        <v>0</v>
      </c>
    </row>
    <row r="17" spans="1:5" ht="12.75" x14ac:dyDescent="0.2">
      <c r="A17" s="86" t="s">
        <v>160</v>
      </c>
      <c r="B17" s="178" t="s">
        <v>161</v>
      </c>
      <c r="C17" s="120"/>
      <c r="D17" s="87"/>
      <c r="E17" s="72"/>
    </row>
    <row r="18" spans="1:5" ht="12.75" x14ac:dyDescent="0.2">
      <c r="A18" s="86" t="s">
        <v>162</v>
      </c>
      <c r="B18" s="178" t="s">
        <v>163</v>
      </c>
      <c r="C18" s="120"/>
      <c r="D18" s="87"/>
      <c r="E18" s="72"/>
    </row>
    <row r="19" spans="1:5" ht="12.75" x14ac:dyDescent="0.2">
      <c r="A19" s="86" t="s">
        <v>164</v>
      </c>
      <c r="B19" s="178" t="s">
        <v>165</v>
      </c>
      <c r="C19" s="120"/>
      <c r="D19" s="87"/>
      <c r="E19" s="72"/>
    </row>
    <row r="20" spans="1:5" ht="12.75" x14ac:dyDescent="0.2">
      <c r="A20" s="86" t="s">
        <v>166</v>
      </c>
      <c r="B20" s="178" t="s">
        <v>167</v>
      </c>
      <c r="C20" s="120"/>
      <c r="D20" s="87"/>
      <c r="E20" s="72"/>
    </row>
    <row r="21" spans="1:5" ht="12.75" x14ac:dyDescent="0.2">
      <c r="A21" s="86" t="s">
        <v>168</v>
      </c>
      <c r="B21" s="178" t="s">
        <v>169</v>
      </c>
      <c r="C21" s="120"/>
      <c r="D21" s="87"/>
      <c r="E21" s="72"/>
    </row>
    <row r="22" spans="1:5" ht="12.75" x14ac:dyDescent="0.2">
      <c r="A22" s="86" t="s">
        <v>170</v>
      </c>
      <c r="B22" s="178" t="s">
        <v>171</v>
      </c>
      <c r="C22" s="120"/>
      <c r="D22" s="87"/>
      <c r="E22" s="72"/>
    </row>
    <row r="23" spans="1:5" ht="12.75" x14ac:dyDescent="0.2">
      <c r="A23" s="86" t="s">
        <v>172</v>
      </c>
      <c r="B23" s="178" t="s">
        <v>173</v>
      </c>
      <c r="C23" s="120"/>
      <c r="D23" s="87"/>
      <c r="E23" s="72"/>
    </row>
    <row r="24" spans="1:5" ht="12.75" x14ac:dyDescent="0.2">
      <c r="A24" s="86" t="s">
        <v>174</v>
      </c>
      <c r="B24" s="178" t="s">
        <v>175</v>
      </c>
      <c r="C24" s="120"/>
      <c r="D24" s="87"/>
      <c r="E24" s="72"/>
    </row>
    <row r="25" spans="1:5" ht="12.75" x14ac:dyDescent="0.2">
      <c r="A25" s="83" t="s">
        <v>176</v>
      </c>
      <c r="B25" s="177" t="s">
        <v>159</v>
      </c>
      <c r="C25" s="120"/>
      <c r="D25" s="84">
        <f t="shared" ref="D25:E25" si="1">SUM(D26:D33)</f>
        <v>0</v>
      </c>
      <c r="E25" s="85">
        <f t="shared" si="1"/>
        <v>0</v>
      </c>
    </row>
    <row r="26" spans="1:5" ht="12.75" x14ac:dyDescent="0.2">
      <c r="A26" s="86" t="s">
        <v>177</v>
      </c>
      <c r="B26" s="178" t="s">
        <v>178</v>
      </c>
      <c r="C26" s="120"/>
      <c r="D26" s="87"/>
      <c r="E26" s="72"/>
    </row>
    <row r="27" spans="1:5" ht="12.75" x14ac:dyDescent="0.2">
      <c r="A27" s="86" t="s">
        <v>179</v>
      </c>
      <c r="B27" s="178" t="s">
        <v>180</v>
      </c>
      <c r="C27" s="120"/>
      <c r="D27" s="87"/>
      <c r="E27" s="72"/>
    </row>
    <row r="28" spans="1:5" ht="12.75" x14ac:dyDescent="0.2">
      <c r="A28" s="86" t="s">
        <v>181</v>
      </c>
      <c r="B28" s="178" t="s">
        <v>182</v>
      </c>
      <c r="C28" s="120"/>
      <c r="D28" s="87"/>
      <c r="E28" s="72"/>
    </row>
    <row r="29" spans="1:5" ht="12.75" x14ac:dyDescent="0.2">
      <c r="A29" s="86" t="s">
        <v>183</v>
      </c>
      <c r="B29" s="178" t="s">
        <v>184</v>
      </c>
      <c r="C29" s="120"/>
      <c r="D29" s="87"/>
      <c r="E29" s="72"/>
    </row>
    <row r="30" spans="1:5" ht="12.75" x14ac:dyDescent="0.2">
      <c r="A30" s="86" t="s">
        <v>185</v>
      </c>
      <c r="B30" s="178" t="s">
        <v>186</v>
      </c>
      <c r="C30" s="120"/>
      <c r="D30" s="87"/>
      <c r="E30" s="72"/>
    </row>
    <row r="31" spans="1:5" ht="12.75" x14ac:dyDescent="0.2">
      <c r="A31" s="86" t="s">
        <v>187</v>
      </c>
      <c r="B31" s="178" t="s">
        <v>188</v>
      </c>
      <c r="C31" s="120"/>
      <c r="D31" s="87"/>
      <c r="E31" s="72"/>
    </row>
    <row r="32" spans="1:5" ht="12.75" x14ac:dyDescent="0.2">
      <c r="A32" s="86" t="s">
        <v>189</v>
      </c>
      <c r="B32" s="178" t="s">
        <v>190</v>
      </c>
      <c r="C32" s="120"/>
      <c r="D32" s="87"/>
      <c r="E32" s="72"/>
    </row>
    <row r="33" spans="1:5" ht="12.75" x14ac:dyDescent="0.2">
      <c r="A33" s="86" t="s">
        <v>191</v>
      </c>
      <c r="B33" s="178" t="s">
        <v>192</v>
      </c>
      <c r="C33" s="120"/>
      <c r="D33" s="87"/>
      <c r="E33" s="72"/>
    </row>
    <row r="34" spans="1:5" ht="12.75" x14ac:dyDescent="0.2">
      <c r="A34" s="83" t="s">
        <v>193</v>
      </c>
      <c r="B34" s="177" t="s">
        <v>159</v>
      </c>
      <c r="C34" s="120"/>
      <c r="D34" s="84">
        <f t="shared" ref="D34:E34" si="2">SUM(D35:D40)</f>
        <v>0</v>
      </c>
      <c r="E34" s="85">
        <f t="shared" si="2"/>
        <v>0</v>
      </c>
    </row>
    <row r="35" spans="1:5" ht="12.75" x14ac:dyDescent="0.2">
      <c r="A35" s="86" t="s">
        <v>194</v>
      </c>
      <c r="B35" s="178" t="s">
        <v>195</v>
      </c>
      <c r="C35" s="120"/>
      <c r="D35" s="87"/>
      <c r="E35" s="72"/>
    </row>
    <row r="36" spans="1:5" ht="12.75" x14ac:dyDescent="0.2">
      <c r="A36" s="86" t="s">
        <v>196</v>
      </c>
      <c r="B36" s="178" t="s">
        <v>197</v>
      </c>
      <c r="C36" s="120"/>
      <c r="D36" s="87"/>
      <c r="E36" s="72"/>
    </row>
    <row r="37" spans="1:5" ht="12.75" x14ac:dyDescent="0.2">
      <c r="A37" s="86" t="s">
        <v>198</v>
      </c>
      <c r="B37" s="178" t="s">
        <v>199</v>
      </c>
      <c r="C37" s="120"/>
      <c r="D37" s="87"/>
      <c r="E37" s="72"/>
    </row>
    <row r="38" spans="1:5" ht="12.75" x14ac:dyDescent="0.2">
      <c r="A38" s="86" t="s">
        <v>200</v>
      </c>
      <c r="B38" s="178" t="s">
        <v>201</v>
      </c>
      <c r="C38" s="120"/>
      <c r="D38" s="87"/>
      <c r="E38" s="72"/>
    </row>
    <row r="39" spans="1:5" ht="12.75" x14ac:dyDescent="0.2">
      <c r="A39" s="86" t="s">
        <v>202</v>
      </c>
      <c r="B39" s="178" t="s">
        <v>203</v>
      </c>
      <c r="C39" s="120"/>
      <c r="D39" s="87"/>
      <c r="E39" s="72"/>
    </row>
    <row r="40" spans="1:5" ht="12.75" x14ac:dyDescent="0.2">
      <c r="A40" s="86" t="s">
        <v>204</v>
      </c>
      <c r="B40" s="178" t="s">
        <v>205</v>
      </c>
      <c r="C40" s="120"/>
      <c r="D40" s="87"/>
      <c r="E40" s="72"/>
    </row>
    <row r="41" spans="1:5" ht="12.75" x14ac:dyDescent="0.2">
      <c r="A41" s="83" t="s">
        <v>206</v>
      </c>
      <c r="B41" s="177" t="s">
        <v>159</v>
      </c>
      <c r="C41" s="120"/>
      <c r="D41" s="84">
        <f t="shared" ref="D41:E41" si="3">SUM(D42)</f>
        <v>0</v>
      </c>
      <c r="E41" s="85">
        <f t="shared" si="3"/>
        <v>0</v>
      </c>
    </row>
    <row r="42" spans="1:5" ht="12.75" x14ac:dyDescent="0.2">
      <c r="A42" s="86" t="s">
        <v>207</v>
      </c>
      <c r="B42" s="178" t="s">
        <v>208</v>
      </c>
      <c r="C42" s="120"/>
      <c r="D42" s="87"/>
      <c r="E42" s="72"/>
    </row>
    <row r="43" spans="1:5" ht="12.75" x14ac:dyDescent="0.2">
      <c r="A43" s="83" t="s">
        <v>209</v>
      </c>
      <c r="B43" s="177" t="s">
        <v>159</v>
      </c>
      <c r="C43" s="120"/>
      <c r="D43" s="84">
        <f t="shared" ref="D43:E43" si="4">SUM(D44:D45)</f>
        <v>0</v>
      </c>
      <c r="E43" s="85">
        <f t="shared" si="4"/>
        <v>0</v>
      </c>
    </row>
    <row r="44" spans="1:5" ht="12.75" x14ac:dyDescent="0.2">
      <c r="A44" s="86" t="s">
        <v>210</v>
      </c>
      <c r="B44" s="178" t="s">
        <v>211</v>
      </c>
      <c r="C44" s="120"/>
      <c r="D44" s="87"/>
      <c r="E44" s="72"/>
    </row>
    <row r="45" spans="1:5" ht="12.75" x14ac:dyDescent="0.2">
      <c r="A45" s="86" t="s">
        <v>212</v>
      </c>
      <c r="B45" s="178" t="s">
        <v>213</v>
      </c>
      <c r="C45" s="120"/>
      <c r="D45" s="87"/>
      <c r="E45" s="72"/>
    </row>
    <row r="46" spans="1:5" ht="12.75" x14ac:dyDescent="0.2">
      <c r="A46" s="165" t="s">
        <v>214</v>
      </c>
      <c r="B46" s="119"/>
      <c r="C46" s="120"/>
      <c r="D46" s="88">
        <f t="shared" ref="D46:E46" si="5">D16+D25+D34+D41+D43</f>
        <v>0</v>
      </c>
      <c r="E46" s="89">
        <f t="shared" si="5"/>
        <v>0</v>
      </c>
    </row>
    <row r="47" spans="1:5" ht="12.75" x14ac:dyDescent="0.2">
      <c r="A47" s="90"/>
      <c r="B47" s="91"/>
      <c r="C47" s="92"/>
      <c r="D47" s="19"/>
      <c r="E47" s="93"/>
    </row>
    <row r="48" spans="1:5" ht="12.75" x14ac:dyDescent="0.2">
      <c r="A48" s="166" t="s">
        <v>215</v>
      </c>
      <c r="B48" s="119"/>
      <c r="C48" s="119"/>
      <c r="D48" s="120"/>
      <c r="E48" s="78">
        <f>E46+E13</f>
        <v>0</v>
      </c>
    </row>
    <row r="49" spans="1:5" ht="12.75" x14ac:dyDescent="0.2">
      <c r="A49" s="90"/>
      <c r="B49" s="91"/>
      <c r="C49" s="92"/>
      <c r="D49" s="92"/>
      <c r="E49" s="93"/>
    </row>
    <row r="50" spans="1:5" ht="12.75" x14ac:dyDescent="0.2">
      <c r="A50" s="94" t="s">
        <v>216</v>
      </c>
      <c r="B50" s="80" t="s">
        <v>217</v>
      </c>
      <c r="C50" s="95"/>
      <c r="D50" s="95" t="s">
        <v>55</v>
      </c>
      <c r="E50" s="96" t="s">
        <v>157</v>
      </c>
    </row>
    <row r="51" spans="1:5" ht="12.75" x14ac:dyDescent="0.2">
      <c r="A51" s="97" t="s">
        <v>218</v>
      </c>
      <c r="B51" s="164" t="s">
        <v>219</v>
      </c>
      <c r="C51" s="120"/>
      <c r="D51" s="99"/>
      <c r="E51" s="74"/>
    </row>
    <row r="52" spans="1:5" ht="12.75" x14ac:dyDescent="0.2">
      <c r="A52" s="97" t="s">
        <v>220</v>
      </c>
      <c r="B52" s="164" t="s">
        <v>221</v>
      </c>
      <c r="C52" s="120"/>
      <c r="D52" s="99"/>
      <c r="E52" s="74"/>
    </row>
    <row r="53" spans="1:5" ht="12.75" x14ac:dyDescent="0.2">
      <c r="A53" s="97" t="s">
        <v>222</v>
      </c>
      <c r="B53" s="164" t="s">
        <v>223</v>
      </c>
      <c r="C53" s="120"/>
      <c r="D53" s="99"/>
      <c r="E53" s="74"/>
    </row>
    <row r="54" spans="1:5" ht="12.75" x14ac:dyDescent="0.2">
      <c r="A54" s="97" t="s">
        <v>224</v>
      </c>
      <c r="B54" s="164" t="s">
        <v>225</v>
      </c>
      <c r="C54" s="120"/>
      <c r="D54" s="99"/>
      <c r="E54" s="74"/>
    </row>
    <row r="55" spans="1:5" ht="12.75" x14ac:dyDescent="0.2">
      <c r="A55" s="97" t="s">
        <v>226</v>
      </c>
      <c r="B55" s="164" t="s">
        <v>227</v>
      </c>
      <c r="C55" s="120"/>
      <c r="D55" s="99"/>
      <c r="E55" s="74"/>
    </row>
    <row r="56" spans="1:5" ht="12.75" x14ac:dyDescent="0.2">
      <c r="A56" s="97" t="s">
        <v>228</v>
      </c>
      <c r="B56" s="164" t="s">
        <v>229</v>
      </c>
      <c r="C56" s="120"/>
      <c r="D56" s="99"/>
      <c r="E56" s="74"/>
    </row>
    <row r="57" spans="1:5" ht="12.75" x14ac:dyDescent="0.2">
      <c r="A57" s="97" t="s">
        <v>230</v>
      </c>
      <c r="B57" s="164" t="s">
        <v>231</v>
      </c>
      <c r="C57" s="120"/>
      <c r="D57" s="99"/>
      <c r="E57" s="74"/>
    </row>
    <row r="58" spans="1:5" ht="12.75" x14ac:dyDescent="0.2">
      <c r="A58" s="97" t="s">
        <v>232</v>
      </c>
      <c r="B58" s="164" t="s">
        <v>233</v>
      </c>
      <c r="C58" s="120"/>
      <c r="D58" s="99"/>
      <c r="E58" s="74"/>
    </row>
    <row r="59" spans="1:5" ht="12.75" x14ac:dyDescent="0.2">
      <c r="A59" s="165" t="s">
        <v>234</v>
      </c>
      <c r="B59" s="119"/>
      <c r="C59" s="119"/>
      <c r="D59" s="120"/>
      <c r="E59" s="100">
        <f>SUM(E51:E58)</f>
        <v>0</v>
      </c>
    </row>
    <row r="60" spans="1:5" ht="12.75" x14ac:dyDescent="0.2">
      <c r="A60" s="90"/>
      <c r="B60" s="92"/>
      <c r="C60" s="92"/>
      <c r="D60" s="92"/>
      <c r="E60" s="93"/>
    </row>
    <row r="61" spans="1:5" ht="12.75" x14ac:dyDescent="0.2">
      <c r="A61" s="166" t="s">
        <v>235</v>
      </c>
      <c r="B61" s="119"/>
      <c r="C61" s="119"/>
      <c r="D61" s="120"/>
      <c r="E61" s="78">
        <f>E48+E59</f>
        <v>0</v>
      </c>
    </row>
    <row r="62" spans="1:5" ht="12.75" x14ac:dyDescent="0.2">
      <c r="A62" s="90"/>
      <c r="B62" s="92"/>
      <c r="C62" s="92"/>
      <c r="D62" s="92"/>
      <c r="E62" s="93"/>
    </row>
    <row r="63" spans="1:5" ht="12.75" x14ac:dyDescent="0.2">
      <c r="A63" s="94" t="s">
        <v>236</v>
      </c>
      <c r="B63" s="167" t="s">
        <v>237</v>
      </c>
      <c r="C63" s="120"/>
      <c r="D63" s="95" t="s">
        <v>156</v>
      </c>
      <c r="E63" s="96" t="s">
        <v>157</v>
      </c>
    </row>
    <row r="64" spans="1:5" ht="12.75" x14ac:dyDescent="0.2">
      <c r="A64" s="97" t="s">
        <v>238</v>
      </c>
      <c r="B64" s="164" t="s">
        <v>239</v>
      </c>
      <c r="C64" s="120"/>
      <c r="D64" s="101"/>
      <c r="E64" s="74"/>
    </row>
    <row r="65" spans="1:5" ht="12.75" x14ac:dyDescent="0.2">
      <c r="A65" s="97" t="s">
        <v>240</v>
      </c>
      <c r="B65" s="164" t="s">
        <v>241</v>
      </c>
      <c r="C65" s="120"/>
      <c r="D65" s="101"/>
      <c r="E65" s="74"/>
    </row>
    <row r="66" spans="1:5" ht="12.75" x14ac:dyDescent="0.2">
      <c r="A66" s="165" t="s">
        <v>242</v>
      </c>
      <c r="B66" s="119"/>
      <c r="C66" s="120"/>
      <c r="D66" s="102">
        <f t="shared" ref="D66:E66" si="6">SUM(D64:D65)</f>
        <v>0</v>
      </c>
      <c r="E66" s="100">
        <f t="shared" si="6"/>
        <v>0</v>
      </c>
    </row>
    <row r="67" spans="1:5" ht="12.75" x14ac:dyDescent="0.2">
      <c r="A67" s="90"/>
      <c r="B67" s="92"/>
      <c r="C67" s="92"/>
      <c r="D67" s="92"/>
      <c r="E67" s="93"/>
    </row>
    <row r="68" spans="1:5" ht="12.75" x14ac:dyDescent="0.2">
      <c r="A68" s="166" t="s">
        <v>243</v>
      </c>
      <c r="B68" s="119"/>
      <c r="C68" s="119"/>
      <c r="D68" s="120"/>
      <c r="E68" s="78">
        <f>E66+E61</f>
        <v>0</v>
      </c>
    </row>
    <row r="69" spans="1:5" ht="12.75" x14ac:dyDescent="0.2">
      <c r="A69" s="90"/>
      <c r="B69" s="92"/>
      <c r="C69" s="92"/>
      <c r="D69" s="92"/>
      <c r="E69" s="93"/>
    </row>
    <row r="70" spans="1:5" ht="12.75" x14ac:dyDescent="0.2">
      <c r="A70" s="69" t="s">
        <v>244</v>
      </c>
      <c r="B70" s="170" t="s">
        <v>245</v>
      </c>
      <c r="C70" s="120"/>
      <c r="D70" s="103" t="s">
        <v>156</v>
      </c>
      <c r="E70" s="104" t="s">
        <v>157</v>
      </c>
    </row>
    <row r="71" spans="1:5" ht="12.75" x14ac:dyDescent="0.2">
      <c r="A71" s="97" t="s">
        <v>246</v>
      </c>
      <c r="B71" s="164" t="s">
        <v>247</v>
      </c>
      <c r="C71" s="120"/>
      <c r="D71" s="101"/>
      <c r="E71" s="74"/>
    </row>
    <row r="72" spans="1:5" ht="12.75" x14ac:dyDescent="0.2">
      <c r="A72" s="97" t="s">
        <v>248</v>
      </c>
      <c r="B72" s="164" t="s">
        <v>249</v>
      </c>
      <c r="C72" s="120"/>
      <c r="D72" s="101"/>
      <c r="E72" s="74"/>
    </row>
    <row r="73" spans="1:5" ht="12.75" x14ac:dyDescent="0.2">
      <c r="A73" s="97" t="s">
        <v>250</v>
      </c>
      <c r="B73" s="164" t="s">
        <v>251</v>
      </c>
      <c r="C73" s="120"/>
      <c r="D73" s="101"/>
      <c r="E73" s="74"/>
    </row>
    <row r="74" spans="1:5" ht="12.75" x14ac:dyDescent="0.2">
      <c r="A74" s="165" t="s">
        <v>252</v>
      </c>
      <c r="B74" s="119"/>
      <c r="C74" s="120"/>
      <c r="D74" s="102">
        <f t="shared" ref="D74:E74" si="7">SUM(D71:D73)</f>
        <v>0</v>
      </c>
      <c r="E74" s="100">
        <f t="shared" si="7"/>
        <v>0</v>
      </c>
    </row>
    <row r="75" spans="1:5" ht="12.75" x14ac:dyDescent="0.2">
      <c r="A75" s="90"/>
      <c r="B75" s="92"/>
      <c r="C75" s="92"/>
      <c r="D75" s="92"/>
      <c r="E75" s="93"/>
    </row>
    <row r="76" spans="1:5" ht="25.5" x14ac:dyDescent="0.2">
      <c r="A76" s="79" t="s">
        <v>20</v>
      </c>
      <c r="B76" s="105" t="s">
        <v>144</v>
      </c>
      <c r="C76" s="95" t="s">
        <v>55</v>
      </c>
      <c r="D76" s="95" t="s">
        <v>253</v>
      </c>
      <c r="E76" s="96" t="s">
        <v>254</v>
      </c>
    </row>
    <row r="77" spans="1:5" ht="12.75" x14ac:dyDescent="0.2">
      <c r="A77" s="97">
        <v>1</v>
      </c>
      <c r="B77" s="106" t="str">
        <f>IF(D5="5H",#REF!,B8)</f>
        <v>Recepcionista 220h (8H)</v>
      </c>
      <c r="C77" s="99">
        <v>1</v>
      </c>
      <c r="D77" s="74">
        <f>(E68)/(1-(D74))</f>
        <v>0</v>
      </c>
      <c r="E77" s="74">
        <f>D77*C77*12</f>
        <v>0</v>
      </c>
    </row>
    <row r="78" spans="1:5" ht="12.75" x14ac:dyDescent="0.2">
      <c r="A78" s="107"/>
      <c r="B78" s="108"/>
      <c r="C78" s="107"/>
      <c r="D78" s="109"/>
      <c r="E78" s="110"/>
    </row>
    <row r="79" spans="1:5" ht="12.75" x14ac:dyDescent="0.2">
      <c r="A79" s="107"/>
      <c r="B79" s="108"/>
      <c r="C79" s="107"/>
      <c r="D79" s="109"/>
      <c r="E79" s="110"/>
    </row>
    <row r="80" spans="1:5" ht="12.75" x14ac:dyDescent="0.2">
      <c r="A80" s="168" t="s">
        <v>46</v>
      </c>
      <c r="B80" s="115"/>
      <c r="C80" s="169" t="s">
        <v>255</v>
      </c>
      <c r="D80" s="115"/>
      <c r="E80" s="115"/>
    </row>
    <row r="81" spans="1:5" ht="12.75" x14ac:dyDescent="0.2">
      <c r="A81" s="168" t="s">
        <v>47</v>
      </c>
      <c r="B81" s="115"/>
      <c r="C81" s="169" t="s">
        <v>256</v>
      </c>
      <c r="D81" s="115"/>
      <c r="E81" s="115"/>
    </row>
    <row r="82" spans="1:5" ht="12.75" x14ac:dyDescent="0.2">
      <c r="A82" s="168" t="s">
        <v>48</v>
      </c>
      <c r="B82" s="115"/>
      <c r="C82" s="169" t="s">
        <v>257</v>
      </c>
      <c r="D82" s="115"/>
      <c r="E82" s="115"/>
    </row>
    <row r="83" spans="1:5" ht="12.75" x14ac:dyDescent="0.2">
      <c r="A83" s="168" t="s">
        <v>49</v>
      </c>
      <c r="B83" s="115"/>
      <c r="C83" s="169" t="s">
        <v>258</v>
      </c>
      <c r="D83" s="115"/>
      <c r="E83" s="115"/>
    </row>
  </sheetData>
  <mergeCells count="69">
    <mergeCell ref="B55:C55"/>
    <mergeCell ref="B56:C56"/>
    <mergeCell ref="B57:C57"/>
    <mergeCell ref="B58:C58"/>
    <mergeCell ref="A48:D48"/>
    <mergeCell ref="B51:C51"/>
    <mergeCell ref="B52:C52"/>
    <mergeCell ref="B53:C53"/>
    <mergeCell ref="B54:C54"/>
    <mergeCell ref="B42:C42"/>
    <mergeCell ref="B43:C43"/>
    <mergeCell ref="B44:C44"/>
    <mergeCell ref="B45:C45"/>
    <mergeCell ref="A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8:D8"/>
    <mergeCell ref="B10:E10"/>
    <mergeCell ref="A13:D13"/>
    <mergeCell ref="B15:C15"/>
    <mergeCell ref="B16:C16"/>
    <mergeCell ref="A1:E1"/>
    <mergeCell ref="A2:E2"/>
    <mergeCell ref="A4:B4"/>
    <mergeCell ref="A5:B5"/>
    <mergeCell ref="B7:E7"/>
    <mergeCell ref="A83:B83"/>
    <mergeCell ref="C83:E83"/>
    <mergeCell ref="B70:C70"/>
    <mergeCell ref="B71:C71"/>
    <mergeCell ref="B72:C72"/>
    <mergeCell ref="B73:C73"/>
    <mergeCell ref="A74:C74"/>
    <mergeCell ref="A80:B80"/>
    <mergeCell ref="C80:E80"/>
    <mergeCell ref="A66:C66"/>
    <mergeCell ref="A68:D68"/>
    <mergeCell ref="A81:B81"/>
    <mergeCell ref="C81:E81"/>
    <mergeCell ref="A82:B82"/>
    <mergeCell ref="C82:E82"/>
    <mergeCell ref="A59:D59"/>
    <mergeCell ref="A61:D61"/>
    <mergeCell ref="B63:C63"/>
    <mergeCell ref="B64:C64"/>
    <mergeCell ref="B65:C65"/>
  </mergeCells>
  <printOptions horizontalCentered="1"/>
  <pageMargins left="0.7" right="0.7" top="0.39370078740157477" bottom="0.39370078740157477" header="0" footer="0"/>
  <pageSetup paperSize="9" fitToHeight="0" pageOrder="overThenDown" orientation="portrait" cellComments="atEnd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83"/>
  <sheetViews>
    <sheetView topLeftCell="A42" workbookViewId="0">
      <selection activeCell="B85" sqref="B85"/>
    </sheetView>
  </sheetViews>
  <sheetFormatPr defaultColWidth="12.5703125" defaultRowHeight="15.75" customHeight="1" x14ac:dyDescent="0.2"/>
  <cols>
    <col min="1" max="1" width="6" customWidth="1"/>
    <col min="2" max="2" width="69.42578125" customWidth="1"/>
    <col min="3" max="5" width="12.5703125" customWidth="1"/>
  </cols>
  <sheetData>
    <row r="1" spans="1:5" ht="110.25" customHeight="1" x14ac:dyDescent="0.2">
      <c r="A1" s="171"/>
      <c r="B1" s="115"/>
      <c r="C1" s="115"/>
      <c r="D1" s="115"/>
      <c r="E1" s="115"/>
    </row>
    <row r="2" spans="1:5" ht="22.5" customHeight="1" x14ac:dyDescent="0.2">
      <c r="A2" s="172" t="s">
        <v>138</v>
      </c>
      <c r="B2" s="115"/>
      <c r="C2" s="115"/>
      <c r="D2" s="115"/>
      <c r="E2" s="115"/>
    </row>
    <row r="3" spans="1:5" ht="22.5" customHeight="1" x14ac:dyDescent="0.2">
      <c r="A3" s="56"/>
      <c r="B3" s="56"/>
      <c r="C3" s="56"/>
      <c r="D3" s="56"/>
      <c r="E3" s="56"/>
    </row>
    <row r="4" spans="1:5" ht="22.5" customHeight="1" x14ac:dyDescent="0.2">
      <c r="A4" s="173" t="s">
        <v>60</v>
      </c>
      <c r="B4" s="115"/>
      <c r="C4" s="55"/>
      <c r="D4" s="57" t="s">
        <v>140</v>
      </c>
      <c r="E4" s="57" t="s">
        <v>141</v>
      </c>
    </row>
    <row r="5" spans="1:5" ht="22.5" customHeight="1" x14ac:dyDescent="0.2">
      <c r="A5" s="174" t="s">
        <v>142</v>
      </c>
      <c r="B5" s="115"/>
      <c r="C5" s="58"/>
      <c r="D5" s="59" t="s">
        <v>68</v>
      </c>
      <c r="E5" s="60">
        <v>0</v>
      </c>
    </row>
    <row r="6" spans="1:5" ht="12.75" x14ac:dyDescent="0.2">
      <c r="A6" s="61"/>
      <c r="B6" s="62"/>
      <c r="C6" s="62"/>
      <c r="D6" s="62"/>
      <c r="E6" s="62"/>
    </row>
    <row r="7" spans="1:5" ht="12.75" x14ac:dyDescent="0.2">
      <c r="A7" s="63" t="s">
        <v>143</v>
      </c>
      <c r="B7" s="175" t="s">
        <v>144</v>
      </c>
      <c r="C7" s="119"/>
      <c r="D7" s="119"/>
      <c r="E7" s="120"/>
    </row>
    <row r="8" spans="1:5" ht="12.75" x14ac:dyDescent="0.2">
      <c r="A8" s="64" t="s">
        <v>145</v>
      </c>
      <c r="B8" s="176" t="s">
        <v>277</v>
      </c>
      <c r="C8" s="119"/>
      <c r="D8" s="120"/>
      <c r="E8" s="65"/>
    </row>
    <row r="9" spans="1:5" ht="12.75" x14ac:dyDescent="0.2">
      <c r="A9" s="67"/>
      <c r="B9" s="8"/>
      <c r="C9" s="62"/>
      <c r="D9" s="68"/>
      <c r="E9" s="62"/>
    </row>
    <row r="10" spans="1:5" ht="12.75" x14ac:dyDescent="0.2">
      <c r="A10" s="69" t="s">
        <v>149</v>
      </c>
      <c r="B10" s="170" t="s">
        <v>150</v>
      </c>
      <c r="C10" s="119"/>
      <c r="D10" s="119"/>
      <c r="E10" s="120"/>
    </row>
    <row r="11" spans="1:5" ht="12.75" x14ac:dyDescent="0.2">
      <c r="A11" s="70" t="s">
        <v>151</v>
      </c>
      <c r="B11" s="71" t="s">
        <v>259</v>
      </c>
      <c r="C11" s="72"/>
      <c r="D11" s="73"/>
      <c r="E11" s="74"/>
    </row>
    <row r="12" spans="1:5" ht="12.75" x14ac:dyDescent="0.2">
      <c r="A12" s="75"/>
      <c r="B12" s="76"/>
      <c r="C12" s="77"/>
      <c r="D12" s="77"/>
      <c r="E12" s="19"/>
    </row>
    <row r="13" spans="1:5" ht="12.75" x14ac:dyDescent="0.2">
      <c r="A13" s="166" t="s">
        <v>153</v>
      </c>
      <c r="B13" s="119"/>
      <c r="C13" s="119"/>
      <c r="D13" s="119"/>
      <c r="E13" s="78">
        <v>0</v>
      </c>
    </row>
    <row r="14" spans="1:5" ht="12.75" x14ac:dyDescent="0.2">
      <c r="A14" s="75"/>
      <c r="B14" s="76"/>
      <c r="C14" s="77"/>
      <c r="D14" s="77"/>
      <c r="E14" s="77"/>
    </row>
    <row r="15" spans="1:5" ht="12.75" x14ac:dyDescent="0.2">
      <c r="A15" s="79" t="s">
        <v>154</v>
      </c>
      <c r="B15" s="167" t="s">
        <v>155</v>
      </c>
      <c r="C15" s="120"/>
      <c r="D15" s="81" t="s">
        <v>156</v>
      </c>
      <c r="E15" s="82" t="s">
        <v>157</v>
      </c>
    </row>
    <row r="16" spans="1:5" ht="12.75" x14ac:dyDescent="0.2">
      <c r="A16" s="83" t="s">
        <v>158</v>
      </c>
      <c r="B16" s="177" t="s">
        <v>159</v>
      </c>
      <c r="C16" s="120"/>
      <c r="D16" s="84">
        <f t="shared" ref="D16:E16" si="0">SUM(D17:D24)</f>
        <v>0</v>
      </c>
      <c r="E16" s="85">
        <f t="shared" si="0"/>
        <v>0</v>
      </c>
    </row>
    <row r="17" spans="1:5" ht="12.75" x14ac:dyDescent="0.2">
      <c r="A17" s="86" t="s">
        <v>160</v>
      </c>
      <c r="B17" s="178" t="s">
        <v>161</v>
      </c>
      <c r="C17" s="120"/>
      <c r="D17" s="87"/>
      <c r="E17" s="72"/>
    </row>
    <row r="18" spans="1:5" ht="12.75" x14ac:dyDescent="0.2">
      <c r="A18" s="86" t="s">
        <v>162</v>
      </c>
      <c r="B18" s="178" t="s">
        <v>163</v>
      </c>
      <c r="C18" s="120"/>
      <c r="D18" s="87"/>
      <c r="E18" s="72"/>
    </row>
    <row r="19" spans="1:5" ht="12.75" x14ac:dyDescent="0.2">
      <c r="A19" s="86" t="s">
        <v>164</v>
      </c>
      <c r="B19" s="178" t="s">
        <v>165</v>
      </c>
      <c r="C19" s="120"/>
      <c r="D19" s="87"/>
      <c r="E19" s="72"/>
    </row>
    <row r="20" spans="1:5" ht="12.75" x14ac:dyDescent="0.2">
      <c r="A20" s="86" t="s">
        <v>166</v>
      </c>
      <c r="B20" s="178" t="s">
        <v>167</v>
      </c>
      <c r="C20" s="120"/>
      <c r="D20" s="87"/>
      <c r="E20" s="72"/>
    </row>
    <row r="21" spans="1:5" ht="12.75" x14ac:dyDescent="0.2">
      <c r="A21" s="86" t="s">
        <v>168</v>
      </c>
      <c r="B21" s="178" t="s">
        <v>169</v>
      </c>
      <c r="C21" s="120"/>
      <c r="D21" s="87"/>
      <c r="E21" s="72"/>
    </row>
    <row r="22" spans="1:5" ht="12.75" x14ac:dyDescent="0.2">
      <c r="A22" s="86" t="s">
        <v>170</v>
      </c>
      <c r="B22" s="178" t="s">
        <v>171</v>
      </c>
      <c r="C22" s="120"/>
      <c r="D22" s="87"/>
      <c r="E22" s="72"/>
    </row>
    <row r="23" spans="1:5" ht="12.75" x14ac:dyDescent="0.2">
      <c r="A23" s="86" t="s">
        <v>172</v>
      </c>
      <c r="B23" s="178" t="s">
        <v>173</v>
      </c>
      <c r="C23" s="120"/>
      <c r="D23" s="87"/>
      <c r="E23" s="72"/>
    </row>
    <row r="24" spans="1:5" ht="12.75" x14ac:dyDescent="0.2">
      <c r="A24" s="86" t="s">
        <v>174</v>
      </c>
      <c r="B24" s="178" t="s">
        <v>175</v>
      </c>
      <c r="C24" s="120"/>
      <c r="D24" s="87"/>
      <c r="E24" s="72"/>
    </row>
    <row r="25" spans="1:5" ht="12.75" x14ac:dyDescent="0.2">
      <c r="A25" s="83" t="s">
        <v>176</v>
      </c>
      <c r="B25" s="177" t="s">
        <v>159</v>
      </c>
      <c r="C25" s="120"/>
      <c r="D25" s="84">
        <f t="shared" ref="D25:E25" si="1">SUM(D26:D33)</f>
        <v>0</v>
      </c>
      <c r="E25" s="85">
        <f t="shared" si="1"/>
        <v>0</v>
      </c>
    </row>
    <row r="26" spans="1:5" ht="12.75" x14ac:dyDescent="0.2">
      <c r="A26" s="86" t="s">
        <v>177</v>
      </c>
      <c r="B26" s="178" t="s">
        <v>178</v>
      </c>
      <c r="C26" s="120"/>
      <c r="D26" s="87"/>
      <c r="E26" s="72"/>
    </row>
    <row r="27" spans="1:5" ht="12.75" x14ac:dyDescent="0.2">
      <c r="A27" s="86" t="s">
        <v>179</v>
      </c>
      <c r="B27" s="178" t="s">
        <v>180</v>
      </c>
      <c r="C27" s="120"/>
      <c r="D27" s="87"/>
      <c r="E27" s="72"/>
    </row>
    <row r="28" spans="1:5" ht="12.75" x14ac:dyDescent="0.2">
      <c r="A28" s="86" t="s">
        <v>181</v>
      </c>
      <c r="B28" s="178" t="s">
        <v>182</v>
      </c>
      <c r="C28" s="120"/>
      <c r="D28" s="87"/>
      <c r="E28" s="72"/>
    </row>
    <row r="29" spans="1:5" ht="12.75" x14ac:dyDescent="0.2">
      <c r="A29" s="86" t="s">
        <v>183</v>
      </c>
      <c r="B29" s="178" t="s">
        <v>184</v>
      </c>
      <c r="C29" s="120"/>
      <c r="D29" s="87"/>
      <c r="E29" s="72"/>
    </row>
    <row r="30" spans="1:5" ht="12.75" x14ac:dyDescent="0.2">
      <c r="A30" s="86" t="s">
        <v>185</v>
      </c>
      <c r="B30" s="178" t="s">
        <v>186</v>
      </c>
      <c r="C30" s="120"/>
      <c r="D30" s="87"/>
      <c r="E30" s="72"/>
    </row>
    <row r="31" spans="1:5" ht="12.75" x14ac:dyDescent="0.2">
      <c r="A31" s="86" t="s">
        <v>187</v>
      </c>
      <c r="B31" s="178" t="s">
        <v>188</v>
      </c>
      <c r="C31" s="120"/>
      <c r="D31" s="87"/>
      <c r="E31" s="72"/>
    </row>
    <row r="32" spans="1:5" ht="12.75" x14ac:dyDescent="0.2">
      <c r="A32" s="86" t="s">
        <v>189</v>
      </c>
      <c r="B32" s="178" t="s">
        <v>190</v>
      </c>
      <c r="C32" s="120"/>
      <c r="D32" s="87"/>
      <c r="E32" s="72"/>
    </row>
    <row r="33" spans="1:5" ht="12.75" x14ac:dyDescent="0.2">
      <c r="A33" s="86" t="s">
        <v>191</v>
      </c>
      <c r="B33" s="178" t="s">
        <v>192</v>
      </c>
      <c r="C33" s="120"/>
      <c r="D33" s="87"/>
      <c r="E33" s="72"/>
    </row>
    <row r="34" spans="1:5" ht="12.75" x14ac:dyDescent="0.2">
      <c r="A34" s="83" t="s">
        <v>193</v>
      </c>
      <c r="B34" s="177" t="s">
        <v>159</v>
      </c>
      <c r="C34" s="120"/>
      <c r="D34" s="84">
        <f t="shared" ref="D34:E34" si="2">SUM(D35:D40)</f>
        <v>0</v>
      </c>
      <c r="E34" s="85">
        <f t="shared" si="2"/>
        <v>0</v>
      </c>
    </row>
    <row r="35" spans="1:5" ht="12.75" x14ac:dyDescent="0.2">
      <c r="A35" s="86" t="s">
        <v>194</v>
      </c>
      <c r="B35" s="178" t="s">
        <v>195</v>
      </c>
      <c r="C35" s="120"/>
      <c r="D35" s="87"/>
      <c r="E35" s="72"/>
    </row>
    <row r="36" spans="1:5" ht="12.75" x14ac:dyDescent="0.2">
      <c r="A36" s="86" t="s">
        <v>196</v>
      </c>
      <c r="B36" s="178" t="s">
        <v>197</v>
      </c>
      <c r="C36" s="120"/>
      <c r="D36" s="87"/>
      <c r="E36" s="72"/>
    </row>
    <row r="37" spans="1:5" ht="12.75" x14ac:dyDescent="0.2">
      <c r="A37" s="86" t="s">
        <v>198</v>
      </c>
      <c r="B37" s="178" t="s">
        <v>199</v>
      </c>
      <c r="C37" s="120"/>
      <c r="D37" s="87"/>
      <c r="E37" s="72"/>
    </row>
    <row r="38" spans="1:5" ht="12.75" x14ac:dyDescent="0.2">
      <c r="A38" s="86" t="s">
        <v>200</v>
      </c>
      <c r="B38" s="178" t="s">
        <v>201</v>
      </c>
      <c r="C38" s="120"/>
      <c r="D38" s="87"/>
      <c r="E38" s="72"/>
    </row>
    <row r="39" spans="1:5" ht="12.75" x14ac:dyDescent="0.2">
      <c r="A39" s="86" t="s">
        <v>202</v>
      </c>
      <c r="B39" s="178" t="s">
        <v>203</v>
      </c>
      <c r="C39" s="120"/>
      <c r="D39" s="87"/>
      <c r="E39" s="72"/>
    </row>
    <row r="40" spans="1:5" ht="12.75" x14ac:dyDescent="0.2">
      <c r="A40" s="86" t="s">
        <v>204</v>
      </c>
      <c r="B40" s="178" t="s">
        <v>205</v>
      </c>
      <c r="C40" s="120"/>
      <c r="D40" s="87"/>
      <c r="E40" s="72"/>
    </row>
    <row r="41" spans="1:5" ht="12.75" x14ac:dyDescent="0.2">
      <c r="A41" s="83" t="s">
        <v>206</v>
      </c>
      <c r="B41" s="177" t="s">
        <v>159</v>
      </c>
      <c r="C41" s="120"/>
      <c r="D41" s="84">
        <f t="shared" ref="D41:E41" si="3">SUM(D42)</f>
        <v>0</v>
      </c>
      <c r="E41" s="85">
        <f t="shared" si="3"/>
        <v>0</v>
      </c>
    </row>
    <row r="42" spans="1:5" ht="12.75" x14ac:dyDescent="0.2">
      <c r="A42" s="86" t="s">
        <v>207</v>
      </c>
      <c r="B42" s="178" t="s">
        <v>208</v>
      </c>
      <c r="C42" s="120"/>
      <c r="D42" s="87"/>
      <c r="E42" s="72"/>
    </row>
    <row r="43" spans="1:5" ht="12.75" x14ac:dyDescent="0.2">
      <c r="A43" s="83" t="s">
        <v>209</v>
      </c>
      <c r="B43" s="177" t="s">
        <v>159</v>
      </c>
      <c r="C43" s="120"/>
      <c r="D43" s="84">
        <f t="shared" ref="D43:E43" si="4">SUM(D44:D45)</f>
        <v>0</v>
      </c>
      <c r="E43" s="85">
        <f t="shared" si="4"/>
        <v>0</v>
      </c>
    </row>
    <row r="44" spans="1:5" ht="12.75" x14ac:dyDescent="0.2">
      <c r="A44" s="86" t="s">
        <v>210</v>
      </c>
      <c r="B44" s="178" t="s">
        <v>211</v>
      </c>
      <c r="C44" s="120"/>
      <c r="D44" s="87"/>
      <c r="E44" s="72"/>
    </row>
    <row r="45" spans="1:5" ht="12.75" x14ac:dyDescent="0.2">
      <c r="A45" s="86" t="s">
        <v>212</v>
      </c>
      <c r="B45" s="178" t="s">
        <v>213</v>
      </c>
      <c r="C45" s="120"/>
      <c r="D45" s="87"/>
      <c r="E45" s="72"/>
    </row>
    <row r="46" spans="1:5" ht="12.75" x14ac:dyDescent="0.2">
      <c r="A46" s="165" t="s">
        <v>214</v>
      </c>
      <c r="B46" s="119"/>
      <c r="C46" s="120"/>
      <c r="D46" s="88">
        <f t="shared" ref="D46:E46" si="5">D16+D25+D34+D41+D43</f>
        <v>0</v>
      </c>
      <c r="E46" s="89">
        <f t="shared" si="5"/>
        <v>0</v>
      </c>
    </row>
    <row r="47" spans="1:5" ht="12.75" x14ac:dyDescent="0.2">
      <c r="A47" s="90"/>
      <c r="B47" s="91"/>
      <c r="C47" s="92"/>
      <c r="D47" s="19"/>
      <c r="E47" s="93"/>
    </row>
    <row r="48" spans="1:5" ht="12.75" x14ac:dyDescent="0.2">
      <c r="A48" s="166" t="s">
        <v>215</v>
      </c>
      <c r="B48" s="119"/>
      <c r="C48" s="119"/>
      <c r="D48" s="120"/>
      <c r="E48" s="78">
        <f>E46+E13</f>
        <v>0</v>
      </c>
    </row>
    <row r="49" spans="1:5" ht="12.75" x14ac:dyDescent="0.2">
      <c r="A49" s="90"/>
      <c r="B49" s="91"/>
      <c r="C49" s="92"/>
      <c r="D49" s="92"/>
      <c r="E49" s="93"/>
    </row>
    <row r="50" spans="1:5" ht="12.75" x14ac:dyDescent="0.2">
      <c r="A50" s="94" t="s">
        <v>216</v>
      </c>
      <c r="B50" s="80" t="s">
        <v>217</v>
      </c>
      <c r="C50" s="95"/>
      <c r="D50" s="95" t="s">
        <v>55</v>
      </c>
      <c r="E50" s="96" t="s">
        <v>157</v>
      </c>
    </row>
    <row r="51" spans="1:5" ht="12.75" x14ac:dyDescent="0.2">
      <c r="A51" s="97" t="s">
        <v>218</v>
      </c>
      <c r="B51" s="164" t="s">
        <v>219</v>
      </c>
      <c r="C51" s="120"/>
      <c r="D51" s="99"/>
      <c r="E51" s="74"/>
    </row>
    <row r="52" spans="1:5" ht="12.75" x14ac:dyDescent="0.2">
      <c r="A52" s="97" t="s">
        <v>220</v>
      </c>
      <c r="B52" s="164" t="s">
        <v>221</v>
      </c>
      <c r="C52" s="120"/>
      <c r="D52" s="99"/>
      <c r="E52" s="74"/>
    </row>
    <row r="53" spans="1:5" ht="12.75" x14ac:dyDescent="0.2">
      <c r="A53" s="97" t="s">
        <v>222</v>
      </c>
      <c r="B53" s="164" t="s">
        <v>223</v>
      </c>
      <c r="C53" s="120"/>
      <c r="D53" s="99"/>
      <c r="E53" s="74"/>
    </row>
    <row r="54" spans="1:5" ht="12.75" x14ac:dyDescent="0.2">
      <c r="A54" s="97" t="s">
        <v>224</v>
      </c>
      <c r="B54" s="164" t="s">
        <v>225</v>
      </c>
      <c r="C54" s="120"/>
      <c r="D54" s="99"/>
      <c r="E54" s="74"/>
    </row>
    <row r="55" spans="1:5" ht="12.75" x14ac:dyDescent="0.2">
      <c r="A55" s="97" t="s">
        <v>226</v>
      </c>
      <c r="B55" s="164" t="s">
        <v>227</v>
      </c>
      <c r="C55" s="120"/>
      <c r="D55" s="99"/>
      <c r="E55" s="74"/>
    </row>
    <row r="56" spans="1:5" ht="12.75" x14ac:dyDescent="0.2">
      <c r="A56" s="97" t="s">
        <v>228</v>
      </c>
      <c r="B56" s="164" t="s">
        <v>229</v>
      </c>
      <c r="C56" s="120"/>
      <c r="D56" s="99"/>
      <c r="E56" s="74"/>
    </row>
    <row r="57" spans="1:5" ht="12.75" x14ac:dyDescent="0.2">
      <c r="A57" s="97" t="s">
        <v>230</v>
      </c>
      <c r="B57" s="164" t="s">
        <v>231</v>
      </c>
      <c r="C57" s="120"/>
      <c r="D57" s="99"/>
      <c r="E57" s="74"/>
    </row>
    <row r="58" spans="1:5" ht="12.75" x14ac:dyDescent="0.2">
      <c r="A58" s="97" t="s">
        <v>232</v>
      </c>
      <c r="B58" s="164" t="s">
        <v>233</v>
      </c>
      <c r="C58" s="120"/>
      <c r="D58" s="99"/>
      <c r="E58" s="74"/>
    </row>
    <row r="59" spans="1:5" ht="12.75" x14ac:dyDescent="0.2">
      <c r="A59" s="165" t="s">
        <v>234</v>
      </c>
      <c r="B59" s="119"/>
      <c r="C59" s="119"/>
      <c r="D59" s="120"/>
      <c r="E59" s="100">
        <f>SUM(E51:E58)</f>
        <v>0</v>
      </c>
    </row>
    <row r="60" spans="1:5" ht="12.75" x14ac:dyDescent="0.2">
      <c r="A60" s="90"/>
      <c r="B60" s="92"/>
      <c r="C60" s="92"/>
      <c r="D60" s="92"/>
      <c r="E60" s="93"/>
    </row>
    <row r="61" spans="1:5" ht="12.75" x14ac:dyDescent="0.2">
      <c r="A61" s="166" t="s">
        <v>235</v>
      </c>
      <c r="B61" s="119"/>
      <c r="C61" s="119"/>
      <c r="D61" s="120"/>
      <c r="E61" s="78">
        <f>E48+E59</f>
        <v>0</v>
      </c>
    </row>
    <row r="62" spans="1:5" ht="12.75" x14ac:dyDescent="0.2">
      <c r="A62" s="90"/>
      <c r="B62" s="92"/>
      <c r="C62" s="92"/>
      <c r="D62" s="92"/>
      <c r="E62" s="93"/>
    </row>
    <row r="63" spans="1:5" ht="12.75" x14ac:dyDescent="0.2">
      <c r="A63" s="94" t="s">
        <v>236</v>
      </c>
      <c r="B63" s="167" t="s">
        <v>237</v>
      </c>
      <c r="C63" s="120"/>
      <c r="D63" s="95" t="s">
        <v>156</v>
      </c>
      <c r="E63" s="96" t="s">
        <v>157</v>
      </c>
    </row>
    <row r="64" spans="1:5" ht="12.75" x14ac:dyDescent="0.2">
      <c r="A64" s="97" t="s">
        <v>238</v>
      </c>
      <c r="B64" s="164" t="s">
        <v>239</v>
      </c>
      <c r="C64" s="120"/>
      <c r="D64" s="101"/>
      <c r="E64" s="74"/>
    </row>
    <row r="65" spans="1:5" ht="12.75" x14ac:dyDescent="0.2">
      <c r="A65" s="97" t="s">
        <v>240</v>
      </c>
      <c r="B65" s="164" t="s">
        <v>241</v>
      </c>
      <c r="C65" s="120"/>
      <c r="D65" s="101"/>
      <c r="E65" s="74"/>
    </row>
    <row r="66" spans="1:5" ht="12.75" x14ac:dyDescent="0.2">
      <c r="A66" s="165" t="s">
        <v>242</v>
      </c>
      <c r="B66" s="119"/>
      <c r="C66" s="120"/>
      <c r="D66" s="102">
        <f t="shared" ref="D66:E66" si="6">SUM(D64:D65)</f>
        <v>0</v>
      </c>
      <c r="E66" s="100">
        <f t="shared" si="6"/>
        <v>0</v>
      </c>
    </row>
    <row r="67" spans="1:5" ht="12.75" x14ac:dyDescent="0.2">
      <c r="A67" s="90"/>
      <c r="B67" s="92"/>
      <c r="C67" s="92"/>
      <c r="D67" s="92"/>
      <c r="E67" s="93"/>
    </row>
    <row r="68" spans="1:5" ht="12.75" x14ac:dyDescent="0.2">
      <c r="A68" s="166" t="s">
        <v>243</v>
      </c>
      <c r="B68" s="119"/>
      <c r="C68" s="119"/>
      <c r="D68" s="120"/>
      <c r="E68" s="78">
        <f>E66+E61</f>
        <v>0</v>
      </c>
    </row>
    <row r="69" spans="1:5" ht="12.75" x14ac:dyDescent="0.2">
      <c r="A69" s="90"/>
      <c r="B69" s="92"/>
      <c r="C69" s="92"/>
      <c r="D69" s="92"/>
      <c r="E69" s="93"/>
    </row>
    <row r="70" spans="1:5" ht="12.75" x14ac:dyDescent="0.2">
      <c r="A70" s="69" t="s">
        <v>244</v>
      </c>
      <c r="B70" s="170" t="s">
        <v>245</v>
      </c>
      <c r="C70" s="120"/>
      <c r="D70" s="103" t="s">
        <v>156</v>
      </c>
      <c r="E70" s="104" t="s">
        <v>157</v>
      </c>
    </row>
    <row r="71" spans="1:5" ht="12.75" x14ac:dyDescent="0.2">
      <c r="A71" s="97" t="s">
        <v>246</v>
      </c>
      <c r="B71" s="164" t="s">
        <v>247</v>
      </c>
      <c r="C71" s="120"/>
      <c r="D71" s="101"/>
      <c r="E71" s="74"/>
    </row>
    <row r="72" spans="1:5" ht="12.75" x14ac:dyDescent="0.2">
      <c r="A72" s="97" t="s">
        <v>248</v>
      </c>
      <c r="B72" s="164" t="s">
        <v>249</v>
      </c>
      <c r="C72" s="120"/>
      <c r="D72" s="101"/>
      <c r="E72" s="74"/>
    </row>
    <row r="73" spans="1:5" ht="12.75" x14ac:dyDescent="0.2">
      <c r="A73" s="97" t="s">
        <v>250</v>
      </c>
      <c r="B73" s="164" t="s">
        <v>251</v>
      </c>
      <c r="C73" s="120"/>
      <c r="D73" s="101"/>
      <c r="E73" s="74"/>
    </row>
    <row r="74" spans="1:5" ht="12.75" x14ac:dyDescent="0.2">
      <c r="A74" s="165" t="s">
        <v>252</v>
      </c>
      <c r="B74" s="119"/>
      <c r="C74" s="120"/>
      <c r="D74" s="102">
        <f t="shared" ref="D74:E74" si="7">SUM(D71:D73)</f>
        <v>0</v>
      </c>
      <c r="E74" s="100">
        <f t="shared" si="7"/>
        <v>0</v>
      </c>
    </row>
    <row r="75" spans="1:5" ht="12.75" x14ac:dyDescent="0.2">
      <c r="A75" s="90"/>
      <c r="B75" s="92"/>
      <c r="C75" s="92"/>
      <c r="D75" s="92"/>
      <c r="E75" s="93"/>
    </row>
    <row r="76" spans="1:5" ht="25.5" x14ac:dyDescent="0.2">
      <c r="A76" s="79" t="s">
        <v>20</v>
      </c>
      <c r="B76" s="105" t="s">
        <v>144</v>
      </c>
      <c r="C76" s="95" t="s">
        <v>55</v>
      </c>
      <c r="D76" s="95" t="s">
        <v>253</v>
      </c>
      <c r="E76" s="96" t="s">
        <v>254</v>
      </c>
    </row>
    <row r="77" spans="1:5" ht="12.75" x14ac:dyDescent="0.2">
      <c r="A77" s="97">
        <v>1</v>
      </c>
      <c r="B77" s="106" t="str">
        <f>IF(D5="5H",#REF!,B8)</f>
        <v>Recepcionista 125h (5H)</v>
      </c>
      <c r="C77" s="99">
        <v>1</v>
      </c>
      <c r="D77" s="74">
        <f>(E68)/(1-(D74))</f>
        <v>0</v>
      </c>
      <c r="E77" s="74">
        <f>D77*C77*12</f>
        <v>0</v>
      </c>
    </row>
    <row r="78" spans="1:5" ht="12.75" x14ac:dyDescent="0.2">
      <c r="A78" s="107"/>
      <c r="B78" s="108"/>
      <c r="C78" s="107"/>
      <c r="D78" s="109"/>
      <c r="E78" s="110"/>
    </row>
    <row r="79" spans="1:5" ht="12.75" x14ac:dyDescent="0.2">
      <c r="A79" s="107"/>
      <c r="B79" s="108"/>
      <c r="C79" s="107"/>
      <c r="D79" s="109"/>
      <c r="E79" s="110"/>
    </row>
    <row r="80" spans="1:5" ht="12.75" x14ac:dyDescent="0.2">
      <c r="A80" s="168" t="s">
        <v>46</v>
      </c>
      <c r="B80" s="115"/>
      <c r="C80" s="169" t="s">
        <v>255</v>
      </c>
      <c r="D80" s="115"/>
      <c r="E80" s="115"/>
    </row>
    <row r="81" spans="1:5" ht="12.75" x14ac:dyDescent="0.2">
      <c r="A81" s="168" t="s">
        <v>47</v>
      </c>
      <c r="B81" s="115"/>
      <c r="C81" s="169" t="s">
        <v>256</v>
      </c>
      <c r="D81" s="115"/>
      <c r="E81" s="115"/>
    </row>
    <row r="82" spans="1:5" ht="12.75" x14ac:dyDescent="0.2">
      <c r="A82" s="168" t="s">
        <v>48</v>
      </c>
      <c r="B82" s="115"/>
      <c r="C82" s="169" t="s">
        <v>257</v>
      </c>
      <c r="D82" s="115"/>
      <c r="E82" s="115"/>
    </row>
    <row r="83" spans="1:5" ht="12.75" x14ac:dyDescent="0.2">
      <c r="A83" s="168" t="s">
        <v>49</v>
      </c>
      <c r="B83" s="115"/>
      <c r="C83" s="169" t="s">
        <v>258</v>
      </c>
      <c r="D83" s="115"/>
      <c r="E83" s="115"/>
    </row>
  </sheetData>
  <mergeCells count="69">
    <mergeCell ref="B55:C55"/>
    <mergeCell ref="B56:C56"/>
    <mergeCell ref="B57:C57"/>
    <mergeCell ref="B58:C58"/>
    <mergeCell ref="A48:D48"/>
    <mergeCell ref="B51:C51"/>
    <mergeCell ref="B52:C52"/>
    <mergeCell ref="B53:C53"/>
    <mergeCell ref="B54:C54"/>
    <mergeCell ref="B42:C42"/>
    <mergeCell ref="B43:C43"/>
    <mergeCell ref="B44:C44"/>
    <mergeCell ref="B45:C45"/>
    <mergeCell ref="A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8:D8"/>
    <mergeCell ref="B10:E10"/>
    <mergeCell ref="A13:D13"/>
    <mergeCell ref="B15:C15"/>
    <mergeCell ref="B16:C16"/>
    <mergeCell ref="A1:E1"/>
    <mergeCell ref="A2:E2"/>
    <mergeCell ref="A4:B4"/>
    <mergeCell ref="A5:B5"/>
    <mergeCell ref="B7:E7"/>
    <mergeCell ref="A83:B83"/>
    <mergeCell ref="C83:E83"/>
    <mergeCell ref="B70:C70"/>
    <mergeCell ref="B71:C71"/>
    <mergeCell ref="B72:C72"/>
    <mergeCell ref="B73:C73"/>
    <mergeCell ref="A74:C74"/>
    <mergeCell ref="A80:B80"/>
    <mergeCell ref="C80:E80"/>
    <mergeCell ref="A66:C66"/>
    <mergeCell ref="A68:D68"/>
    <mergeCell ref="A81:B81"/>
    <mergeCell ref="C81:E81"/>
    <mergeCell ref="A82:B82"/>
    <mergeCell ref="C82:E82"/>
    <mergeCell ref="A59:D59"/>
    <mergeCell ref="A61:D61"/>
    <mergeCell ref="B63:C63"/>
    <mergeCell ref="B64:C64"/>
    <mergeCell ref="B65:C65"/>
  </mergeCells>
  <printOptions horizontalCentered="1"/>
  <pageMargins left="0.7" right="0.7" top="0.39370078740157477" bottom="0.39370078740157477" header="0" footer="0"/>
  <pageSetup paperSize="9" fitToHeight="0" pageOrder="overThenDown" orientation="portrait" cellComments="atEnd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84"/>
  <sheetViews>
    <sheetView tabSelected="1" topLeftCell="A44" workbookViewId="0">
      <selection activeCell="B87" sqref="B87"/>
    </sheetView>
  </sheetViews>
  <sheetFormatPr defaultColWidth="12.5703125" defaultRowHeight="15.75" customHeight="1" x14ac:dyDescent="0.2"/>
  <cols>
    <col min="1" max="1" width="6" customWidth="1"/>
    <col min="2" max="2" width="69.42578125" customWidth="1"/>
    <col min="3" max="5" width="12.5703125" customWidth="1"/>
  </cols>
  <sheetData>
    <row r="1" spans="1:5" ht="110.25" customHeight="1" x14ac:dyDescent="0.2">
      <c r="A1" s="171"/>
      <c r="B1" s="115"/>
      <c r="C1" s="115"/>
      <c r="D1" s="115"/>
      <c r="E1" s="115"/>
    </row>
    <row r="2" spans="1:5" ht="22.5" customHeight="1" x14ac:dyDescent="0.2">
      <c r="A2" s="172" t="s">
        <v>138</v>
      </c>
      <c r="B2" s="115"/>
      <c r="C2" s="115"/>
      <c r="D2" s="115"/>
      <c r="E2" s="115"/>
    </row>
    <row r="3" spans="1:5" ht="22.5" customHeight="1" x14ac:dyDescent="0.2">
      <c r="A3" s="56"/>
      <c r="B3" s="56"/>
      <c r="C3" s="56"/>
      <c r="D3" s="56"/>
      <c r="E3" s="56"/>
    </row>
    <row r="4" spans="1:5" ht="22.5" customHeight="1" x14ac:dyDescent="0.2">
      <c r="A4" s="173" t="s">
        <v>278</v>
      </c>
      <c r="B4" s="115"/>
      <c r="C4" s="55"/>
      <c r="D4" s="57" t="s">
        <v>140</v>
      </c>
      <c r="E4" s="57" t="s">
        <v>141</v>
      </c>
    </row>
    <row r="5" spans="1:5" ht="22.5" customHeight="1" x14ac:dyDescent="0.2">
      <c r="A5" s="174" t="s">
        <v>142</v>
      </c>
      <c r="B5" s="115"/>
      <c r="C5" s="58"/>
      <c r="D5" s="59" t="s">
        <v>68</v>
      </c>
      <c r="E5" s="60">
        <v>0</v>
      </c>
    </row>
    <row r="6" spans="1:5" ht="12.75" x14ac:dyDescent="0.2">
      <c r="A6" s="61"/>
      <c r="B6" s="62"/>
      <c r="C6" s="62"/>
      <c r="D6" s="62"/>
      <c r="E6" s="62"/>
    </row>
    <row r="7" spans="1:5" ht="12.75" x14ac:dyDescent="0.2">
      <c r="A7" s="63" t="s">
        <v>143</v>
      </c>
      <c r="B7" s="175" t="s">
        <v>144</v>
      </c>
      <c r="C7" s="119"/>
      <c r="D7" s="119"/>
      <c r="E7" s="120"/>
    </row>
    <row r="8" spans="1:5" ht="12.75" x14ac:dyDescent="0.2">
      <c r="A8" s="64" t="s">
        <v>145</v>
      </c>
      <c r="B8" s="176" t="s">
        <v>279</v>
      </c>
      <c r="C8" s="119"/>
      <c r="D8" s="120"/>
      <c r="E8" s="65"/>
    </row>
    <row r="9" spans="1:5" ht="12.75" x14ac:dyDescent="0.2">
      <c r="A9" s="67"/>
      <c r="B9" s="8"/>
      <c r="C9" s="62"/>
      <c r="D9" s="68"/>
      <c r="E9" s="62"/>
    </row>
    <row r="10" spans="1:5" ht="12.75" x14ac:dyDescent="0.2">
      <c r="A10" s="69" t="s">
        <v>149</v>
      </c>
      <c r="B10" s="170" t="s">
        <v>150</v>
      </c>
      <c r="C10" s="119"/>
      <c r="D10" s="119"/>
      <c r="E10" s="120"/>
    </row>
    <row r="11" spans="1:5" ht="12.75" x14ac:dyDescent="0.2">
      <c r="A11" s="70" t="s">
        <v>151</v>
      </c>
      <c r="B11" s="71" t="s">
        <v>259</v>
      </c>
      <c r="C11" s="72"/>
      <c r="D11" s="73"/>
      <c r="E11" s="74"/>
    </row>
    <row r="12" spans="1:5" ht="12.75" x14ac:dyDescent="0.2">
      <c r="A12" s="75"/>
      <c r="B12" s="76"/>
      <c r="C12" s="77"/>
      <c r="D12" s="77"/>
      <c r="E12" s="19"/>
    </row>
    <row r="13" spans="1:5" ht="12.75" x14ac:dyDescent="0.2">
      <c r="A13" s="166" t="s">
        <v>153</v>
      </c>
      <c r="B13" s="119"/>
      <c r="C13" s="119"/>
      <c r="D13" s="119"/>
      <c r="E13" s="78">
        <v>0</v>
      </c>
    </row>
    <row r="14" spans="1:5" ht="12.75" x14ac:dyDescent="0.2">
      <c r="A14" s="75"/>
      <c r="B14" s="76"/>
      <c r="C14" s="77"/>
      <c r="D14" s="77"/>
      <c r="E14" s="77"/>
    </row>
    <row r="15" spans="1:5" ht="12.75" x14ac:dyDescent="0.2">
      <c r="A15" s="79" t="s">
        <v>154</v>
      </c>
      <c r="B15" s="167" t="s">
        <v>155</v>
      </c>
      <c r="C15" s="120"/>
      <c r="D15" s="81" t="s">
        <v>156</v>
      </c>
      <c r="E15" s="82" t="s">
        <v>157</v>
      </c>
    </row>
    <row r="16" spans="1:5" ht="12.75" x14ac:dyDescent="0.2">
      <c r="A16" s="83" t="s">
        <v>158</v>
      </c>
      <c r="B16" s="177" t="s">
        <v>159</v>
      </c>
      <c r="C16" s="120"/>
      <c r="D16" s="84">
        <f t="shared" ref="D16:E16" si="0">SUM(D17:D24)</f>
        <v>0</v>
      </c>
      <c r="E16" s="85">
        <f t="shared" si="0"/>
        <v>0</v>
      </c>
    </row>
    <row r="17" spans="1:5" ht="12.75" x14ac:dyDescent="0.2">
      <c r="A17" s="86" t="s">
        <v>160</v>
      </c>
      <c r="B17" s="178" t="s">
        <v>161</v>
      </c>
      <c r="C17" s="120"/>
      <c r="D17" s="87"/>
      <c r="E17" s="72"/>
    </row>
    <row r="18" spans="1:5" ht="12.75" x14ac:dyDescent="0.2">
      <c r="A18" s="86" t="s">
        <v>162</v>
      </c>
      <c r="B18" s="178" t="s">
        <v>163</v>
      </c>
      <c r="C18" s="120"/>
      <c r="D18" s="87"/>
      <c r="E18" s="72"/>
    </row>
    <row r="19" spans="1:5" ht="12.75" x14ac:dyDescent="0.2">
      <c r="A19" s="86" t="s">
        <v>164</v>
      </c>
      <c r="B19" s="178" t="s">
        <v>165</v>
      </c>
      <c r="C19" s="120"/>
      <c r="D19" s="87"/>
      <c r="E19" s="72"/>
    </row>
    <row r="20" spans="1:5" ht="12.75" x14ac:dyDescent="0.2">
      <c r="A20" s="86" t="s">
        <v>166</v>
      </c>
      <c r="B20" s="178" t="s">
        <v>167</v>
      </c>
      <c r="C20" s="120"/>
      <c r="D20" s="87"/>
      <c r="E20" s="72"/>
    </row>
    <row r="21" spans="1:5" ht="12.75" x14ac:dyDescent="0.2">
      <c r="A21" s="86" t="s">
        <v>168</v>
      </c>
      <c r="B21" s="178" t="s">
        <v>169</v>
      </c>
      <c r="C21" s="120"/>
      <c r="D21" s="87"/>
      <c r="E21" s="72"/>
    </row>
    <row r="22" spans="1:5" ht="12.75" x14ac:dyDescent="0.2">
      <c r="A22" s="86" t="s">
        <v>170</v>
      </c>
      <c r="B22" s="178" t="s">
        <v>171</v>
      </c>
      <c r="C22" s="120"/>
      <c r="D22" s="87"/>
      <c r="E22" s="72"/>
    </row>
    <row r="23" spans="1:5" ht="12.75" x14ac:dyDescent="0.2">
      <c r="A23" s="86" t="s">
        <v>172</v>
      </c>
      <c r="B23" s="178" t="s">
        <v>173</v>
      </c>
      <c r="C23" s="120"/>
      <c r="D23" s="87"/>
      <c r="E23" s="72"/>
    </row>
    <row r="24" spans="1:5" ht="12.75" x14ac:dyDescent="0.2">
      <c r="A24" s="86" t="s">
        <v>174</v>
      </c>
      <c r="B24" s="178" t="s">
        <v>175</v>
      </c>
      <c r="C24" s="120"/>
      <c r="D24" s="87"/>
      <c r="E24" s="72"/>
    </row>
    <row r="25" spans="1:5" ht="12.75" x14ac:dyDescent="0.2">
      <c r="A25" s="83" t="s">
        <v>176</v>
      </c>
      <c r="B25" s="177" t="s">
        <v>159</v>
      </c>
      <c r="C25" s="120"/>
      <c r="D25" s="84">
        <f t="shared" ref="D25:E25" si="1">SUM(D26:D33)</f>
        <v>0</v>
      </c>
      <c r="E25" s="85">
        <f t="shared" si="1"/>
        <v>0</v>
      </c>
    </row>
    <row r="26" spans="1:5" ht="12.75" x14ac:dyDescent="0.2">
      <c r="A26" s="86" t="s">
        <v>177</v>
      </c>
      <c r="B26" s="178" t="s">
        <v>178</v>
      </c>
      <c r="C26" s="120"/>
      <c r="D26" s="87"/>
      <c r="E26" s="72"/>
    </row>
    <row r="27" spans="1:5" ht="12.75" x14ac:dyDescent="0.2">
      <c r="A27" s="86" t="s">
        <v>179</v>
      </c>
      <c r="B27" s="178" t="s">
        <v>180</v>
      </c>
      <c r="C27" s="120"/>
      <c r="D27" s="87"/>
      <c r="E27" s="72"/>
    </row>
    <row r="28" spans="1:5" ht="12.75" x14ac:dyDescent="0.2">
      <c r="A28" s="86" t="s">
        <v>181</v>
      </c>
      <c r="B28" s="178" t="s">
        <v>182</v>
      </c>
      <c r="C28" s="120"/>
      <c r="D28" s="87"/>
      <c r="E28" s="72"/>
    </row>
    <row r="29" spans="1:5" ht="12.75" x14ac:dyDescent="0.2">
      <c r="A29" s="86" t="s">
        <v>183</v>
      </c>
      <c r="B29" s="178" t="s">
        <v>184</v>
      </c>
      <c r="C29" s="120"/>
      <c r="D29" s="87"/>
      <c r="E29" s="72"/>
    </row>
    <row r="30" spans="1:5" ht="12.75" x14ac:dyDescent="0.2">
      <c r="A30" s="86" t="s">
        <v>185</v>
      </c>
      <c r="B30" s="178" t="s">
        <v>186</v>
      </c>
      <c r="C30" s="120"/>
      <c r="D30" s="87"/>
      <c r="E30" s="72"/>
    </row>
    <row r="31" spans="1:5" ht="12.75" x14ac:dyDescent="0.2">
      <c r="A31" s="86" t="s">
        <v>187</v>
      </c>
      <c r="B31" s="178" t="s">
        <v>188</v>
      </c>
      <c r="C31" s="120"/>
      <c r="D31" s="87"/>
      <c r="E31" s="72"/>
    </row>
    <row r="32" spans="1:5" ht="12.75" x14ac:dyDescent="0.2">
      <c r="A32" s="86" t="s">
        <v>189</v>
      </c>
      <c r="B32" s="178" t="s">
        <v>190</v>
      </c>
      <c r="C32" s="120"/>
      <c r="D32" s="87"/>
      <c r="E32" s="72"/>
    </row>
    <row r="33" spans="1:5" ht="12.75" x14ac:dyDescent="0.2">
      <c r="A33" s="86" t="s">
        <v>191</v>
      </c>
      <c r="B33" s="178" t="s">
        <v>192</v>
      </c>
      <c r="C33" s="120"/>
      <c r="D33" s="87"/>
      <c r="E33" s="72"/>
    </row>
    <row r="34" spans="1:5" ht="12.75" x14ac:dyDescent="0.2">
      <c r="A34" s="83" t="s">
        <v>193</v>
      </c>
      <c r="B34" s="177" t="s">
        <v>159</v>
      </c>
      <c r="C34" s="120"/>
      <c r="D34" s="84">
        <f t="shared" ref="D34:E34" si="2">SUM(D35:D40)</f>
        <v>0</v>
      </c>
      <c r="E34" s="85">
        <f t="shared" si="2"/>
        <v>0</v>
      </c>
    </row>
    <row r="35" spans="1:5" ht="12.75" x14ac:dyDescent="0.2">
      <c r="A35" s="86" t="s">
        <v>194</v>
      </c>
      <c r="B35" s="178" t="s">
        <v>195</v>
      </c>
      <c r="C35" s="120"/>
      <c r="D35" s="87"/>
      <c r="E35" s="72"/>
    </row>
    <row r="36" spans="1:5" ht="12.75" x14ac:dyDescent="0.2">
      <c r="A36" s="86" t="s">
        <v>196</v>
      </c>
      <c r="B36" s="178" t="s">
        <v>197</v>
      </c>
      <c r="C36" s="120"/>
      <c r="D36" s="87"/>
      <c r="E36" s="72"/>
    </row>
    <row r="37" spans="1:5" ht="12.75" x14ac:dyDescent="0.2">
      <c r="A37" s="86" t="s">
        <v>198</v>
      </c>
      <c r="B37" s="178" t="s">
        <v>199</v>
      </c>
      <c r="C37" s="120"/>
      <c r="D37" s="87"/>
      <c r="E37" s="72"/>
    </row>
    <row r="38" spans="1:5" ht="12.75" x14ac:dyDescent="0.2">
      <c r="A38" s="86" t="s">
        <v>200</v>
      </c>
      <c r="B38" s="178" t="s">
        <v>201</v>
      </c>
      <c r="C38" s="120"/>
      <c r="D38" s="87"/>
      <c r="E38" s="72"/>
    </row>
    <row r="39" spans="1:5" ht="12.75" x14ac:dyDescent="0.2">
      <c r="A39" s="86" t="s">
        <v>202</v>
      </c>
      <c r="B39" s="178" t="s">
        <v>203</v>
      </c>
      <c r="C39" s="120"/>
      <c r="D39" s="87"/>
      <c r="E39" s="72"/>
    </row>
    <row r="40" spans="1:5" ht="12.75" x14ac:dyDescent="0.2">
      <c r="A40" s="86" t="s">
        <v>204</v>
      </c>
      <c r="B40" s="178" t="s">
        <v>205</v>
      </c>
      <c r="C40" s="120"/>
      <c r="D40" s="87"/>
      <c r="E40" s="72"/>
    </row>
    <row r="41" spans="1:5" ht="12.75" x14ac:dyDescent="0.2">
      <c r="A41" s="83" t="s">
        <v>206</v>
      </c>
      <c r="B41" s="177" t="s">
        <v>159</v>
      </c>
      <c r="C41" s="120"/>
      <c r="D41" s="84">
        <f t="shared" ref="D41:E41" si="3">SUM(D42)</f>
        <v>0</v>
      </c>
      <c r="E41" s="85">
        <f t="shared" si="3"/>
        <v>0</v>
      </c>
    </row>
    <row r="42" spans="1:5" ht="12.75" x14ac:dyDescent="0.2">
      <c r="A42" s="86" t="s">
        <v>207</v>
      </c>
      <c r="B42" s="178" t="s">
        <v>208</v>
      </c>
      <c r="C42" s="120"/>
      <c r="D42" s="87"/>
      <c r="E42" s="72"/>
    </row>
    <row r="43" spans="1:5" ht="12.75" x14ac:dyDescent="0.2">
      <c r="A43" s="83" t="s">
        <v>209</v>
      </c>
      <c r="B43" s="177" t="s">
        <v>159</v>
      </c>
      <c r="C43" s="120"/>
      <c r="D43" s="84">
        <f t="shared" ref="D43:E43" si="4">SUM(D44:D45)</f>
        <v>0</v>
      </c>
      <c r="E43" s="85">
        <f t="shared" si="4"/>
        <v>0</v>
      </c>
    </row>
    <row r="44" spans="1:5" ht="12.75" x14ac:dyDescent="0.2">
      <c r="A44" s="86" t="s">
        <v>210</v>
      </c>
      <c r="B44" s="178" t="s">
        <v>211</v>
      </c>
      <c r="C44" s="120"/>
      <c r="D44" s="87"/>
      <c r="E44" s="72"/>
    </row>
    <row r="45" spans="1:5" ht="12.75" x14ac:dyDescent="0.2">
      <c r="A45" s="86" t="s">
        <v>212</v>
      </c>
      <c r="B45" s="178" t="s">
        <v>213</v>
      </c>
      <c r="C45" s="120"/>
      <c r="D45" s="87"/>
      <c r="E45" s="72"/>
    </row>
    <row r="46" spans="1:5" ht="12.75" x14ac:dyDescent="0.2">
      <c r="A46" s="165" t="s">
        <v>214</v>
      </c>
      <c r="B46" s="119"/>
      <c r="C46" s="120"/>
      <c r="D46" s="88">
        <f t="shared" ref="D46:E46" si="5">D16+D25+D34+D41+D43</f>
        <v>0</v>
      </c>
      <c r="E46" s="89">
        <f t="shared" si="5"/>
        <v>0</v>
      </c>
    </row>
    <row r="47" spans="1:5" ht="12.75" x14ac:dyDescent="0.2">
      <c r="A47" s="90"/>
      <c r="B47" s="91"/>
      <c r="C47" s="92"/>
      <c r="D47" s="19"/>
      <c r="E47" s="93"/>
    </row>
    <row r="48" spans="1:5" ht="12.75" x14ac:dyDescent="0.2">
      <c r="A48" s="166" t="s">
        <v>215</v>
      </c>
      <c r="B48" s="119"/>
      <c r="C48" s="119"/>
      <c r="D48" s="120"/>
      <c r="E48" s="78">
        <f>E46+E13</f>
        <v>0</v>
      </c>
    </row>
    <row r="49" spans="1:5" ht="12.75" x14ac:dyDescent="0.2">
      <c r="A49" s="90"/>
      <c r="B49" s="91"/>
      <c r="C49" s="92"/>
      <c r="D49" s="92"/>
      <c r="E49" s="93"/>
    </row>
    <row r="50" spans="1:5" ht="12.75" x14ac:dyDescent="0.2">
      <c r="A50" s="94" t="s">
        <v>216</v>
      </c>
      <c r="B50" s="80" t="s">
        <v>217</v>
      </c>
      <c r="C50" s="95"/>
      <c r="D50" s="95" t="s">
        <v>55</v>
      </c>
      <c r="E50" s="96" t="s">
        <v>157</v>
      </c>
    </row>
    <row r="51" spans="1:5" ht="12.75" x14ac:dyDescent="0.2">
      <c r="A51" s="97" t="s">
        <v>218</v>
      </c>
      <c r="B51" s="164" t="s">
        <v>219</v>
      </c>
      <c r="C51" s="120"/>
      <c r="D51" s="99"/>
      <c r="E51" s="74"/>
    </row>
    <row r="52" spans="1:5" ht="12.75" x14ac:dyDescent="0.2">
      <c r="A52" s="97" t="s">
        <v>220</v>
      </c>
      <c r="B52" s="164" t="s">
        <v>221</v>
      </c>
      <c r="C52" s="120"/>
      <c r="D52" s="99"/>
      <c r="E52" s="74"/>
    </row>
    <row r="53" spans="1:5" ht="12.75" x14ac:dyDescent="0.2">
      <c r="A53" s="97" t="s">
        <v>222</v>
      </c>
      <c r="B53" s="164" t="s">
        <v>223</v>
      </c>
      <c r="C53" s="120"/>
      <c r="D53" s="99"/>
      <c r="E53" s="74"/>
    </row>
    <row r="54" spans="1:5" ht="12.75" x14ac:dyDescent="0.2">
      <c r="A54" s="97" t="s">
        <v>224</v>
      </c>
      <c r="B54" s="164" t="s">
        <v>225</v>
      </c>
      <c r="C54" s="120"/>
      <c r="D54" s="99"/>
      <c r="E54" s="74"/>
    </row>
    <row r="55" spans="1:5" ht="12.75" x14ac:dyDescent="0.2">
      <c r="A55" s="97" t="s">
        <v>226</v>
      </c>
      <c r="B55" s="164" t="s">
        <v>227</v>
      </c>
      <c r="C55" s="120"/>
      <c r="D55" s="99"/>
      <c r="E55" s="74"/>
    </row>
    <row r="56" spans="1:5" ht="12.75" x14ac:dyDescent="0.2">
      <c r="A56" s="97" t="s">
        <v>228</v>
      </c>
      <c r="B56" s="164" t="s">
        <v>229</v>
      </c>
      <c r="C56" s="120"/>
      <c r="D56" s="99"/>
      <c r="E56" s="74"/>
    </row>
    <row r="57" spans="1:5" ht="12.75" x14ac:dyDescent="0.2">
      <c r="A57" s="97" t="s">
        <v>230</v>
      </c>
      <c r="B57" s="164" t="s">
        <v>231</v>
      </c>
      <c r="C57" s="120"/>
      <c r="D57" s="99"/>
      <c r="E57" s="74"/>
    </row>
    <row r="58" spans="1:5" ht="12.75" x14ac:dyDescent="0.2">
      <c r="A58" s="97" t="s">
        <v>232</v>
      </c>
      <c r="B58" s="164" t="s">
        <v>233</v>
      </c>
      <c r="C58" s="120"/>
      <c r="D58" s="99"/>
      <c r="E58" s="74"/>
    </row>
    <row r="59" spans="1:5" ht="12.75" x14ac:dyDescent="0.2">
      <c r="A59" s="97" t="s">
        <v>280</v>
      </c>
      <c r="B59" s="113" t="s">
        <v>281</v>
      </c>
      <c r="C59" s="113"/>
      <c r="D59" s="99"/>
      <c r="E59" s="74"/>
    </row>
    <row r="60" spans="1:5" ht="12.75" x14ac:dyDescent="0.2">
      <c r="A60" s="165" t="s">
        <v>234</v>
      </c>
      <c r="B60" s="119"/>
      <c r="C60" s="119"/>
      <c r="D60" s="120"/>
      <c r="E60" s="100">
        <f>SUM(E51:E58)</f>
        <v>0</v>
      </c>
    </row>
    <row r="61" spans="1:5" ht="12.75" x14ac:dyDescent="0.2">
      <c r="A61" s="90"/>
      <c r="B61" s="92"/>
      <c r="C61" s="92"/>
      <c r="D61" s="92"/>
      <c r="E61" s="93"/>
    </row>
    <row r="62" spans="1:5" ht="12.75" x14ac:dyDescent="0.2">
      <c r="A62" s="166" t="s">
        <v>235</v>
      </c>
      <c r="B62" s="119"/>
      <c r="C62" s="119"/>
      <c r="D62" s="120"/>
      <c r="E62" s="78">
        <f>E48+E60</f>
        <v>0</v>
      </c>
    </row>
    <row r="63" spans="1:5" ht="12.75" x14ac:dyDescent="0.2">
      <c r="A63" s="90"/>
      <c r="B63" s="92"/>
      <c r="C63" s="92"/>
      <c r="D63" s="92"/>
      <c r="E63" s="93"/>
    </row>
    <row r="64" spans="1:5" ht="12.75" x14ac:dyDescent="0.2">
      <c r="A64" s="94" t="s">
        <v>236</v>
      </c>
      <c r="B64" s="167" t="s">
        <v>237</v>
      </c>
      <c r="C64" s="120"/>
      <c r="D64" s="95" t="s">
        <v>156</v>
      </c>
      <c r="E64" s="96" t="s">
        <v>157</v>
      </c>
    </row>
    <row r="65" spans="1:5" ht="12.75" x14ac:dyDescent="0.2">
      <c r="A65" s="97" t="s">
        <v>238</v>
      </c>
      <c r="B65" s="164" t="s">
        <v>239</v>
      </c>
      <c r="C65" s="120"/>
      <c r="D65" s="101"/>
      <c r="E65" s="74"/>
    </row>
    <row r="66" spans="1:5" ht="12.75" x14ac:dyDescent="0.2">
      <c r="A66" s="97" t="s">
        <v>240</v>
      </c>
      <c r="B66" s="164" t="s">
        <v>241</v>
      </c>
      <c r="C66" s="120"/>
      <c r="D66" s="101"/>
      <c r="E66" s="74"/>
    </row>
    <row r="67" spans="1:5" ht="12.75" x14ac:dyDescent="0.2">
      <c r="A67" s="165" t="s">
        <v>242</v>
      </c>
      <c r="B67" s="119"/>
      <c r="C67" s="120"/>
      <c r="D67" s="102">
        <f t="shared" ref="D67:E67" si="6">SUM(D65:D66)</f>
        <v>0</v>
      </c>
      <c r="E67" s="100">
        <f t="shared" si="6"/>
        <v>0</v>
      </c>
    </row>
    <row r="68" spans="1:5" ht="12.75" x14ac:dyDescent="0.2">
      <c r="A68" s="90"/>
      <c r="B68" s="92"/>
      <c r="C68" s="92"/>
      <c r="D68" s="92"/>
      <c r="E68" s="93"/>
    </row>
    <row r="69" spans="1:5" ht="12.75" x14ac:dyDescent="0.2">
      <c r="A69" s="166" t="s">
        <v>243</v>
      </c>
      <c r="B69" s="119"/>
      <c r="C69" s="119"/>
      <c r="D69" s="120"/>
      <c r="E69" s="78">
        <f>E67+E62</f>
        <v>0</v>
      </c>
    </row>
    <row r="70" spans="1:5" ht="12.75" x14ac:dyDescent="0.2">
      <c r="A70" s="90"/>
      <c r="B70" s="92"/>
      <c r="C70" s="92"/>
      <c r="D70" s="92"/>
      <c r="E70" s="93"/>
    </row>
    <row r="71" spans="1:5" ht="12.75" x14ac:dyDescent="0.2">
      <c r="A71" s="69" t="s">
        <v>244</v>
      </c>
      <c r="B71" s="170" t="s">
        <v>245</v>
      </c>
      <c r="C71" s="120"/>
      <c r="D71" s="103" t="s">
        <v>156</v>
      </c>
      <c r="E71" s="104" t="s">
        <v>157</v>
      </c>
    </row>
    <row r="72" spans="1:5" ht="12.75" x14ac:dyDescent="0.2">
      <c r="A72" s="97" t="s">
        <v>246</v>
      </c>
      <c r="B72" s="164" t="s">
        <v>247</v>
      </c>
      <c r="C72" s="120"/>
      <c r="D72" s="101"/>
      <c r="E72" s="74"/>
    </row>
    <row r="73" spans="1:5" ht="12.75" x14ac:dyDescent="0.2">
      <c r="A73" s="97" t="s">
        <v>248</v>
      </c>
      <c r="B73" s="164" t="s">
        <v>249</v>
      </c>
      <c r="C73" s="120"/>
      <c r="D73" s="101"/>
      <c r="E73" s="74"/>
    </row>
    <row r="74" spans="1:5" ht="12.75" x14ac:dyDescent="0.2">
      <c r="A74" s="97" t="s">
        <v>250</v>
      </c>
      <c r="B74" s="164" t="s">
        <v>251</v>
      </c>
      <c r="C74" s="120"/>
      <c r="D74" s="101"/>
      <c r="E74" s="74"/>
    </row>
    <row r="75" spans="1:5" ht="12.75" x14ac:dyDescent="0.2">
      <c r="A75" s="165" t="s">
        <v>252</v>
      </c>
      <c r="B75" s="119"/>
      <c r="C75" s="120"/>
      <c r="D75" s="102">
        <f t="shared" ref="D75:E75" si="7">SUM(D72:D74)</f>
        <v>0</v>
      </c>
      <c r="E75" s="100">
        <f t="shared" si="7"/>
        <v>0</v>
      </c>
    </row>
    <row r="76" spans="1:5" ht="12.75" x14ac:dyDescent="0.2">
      <c r="A76" s="90"/>
      <c r="B76" s="92"/>
      <c r="C76" s="92"/>
      <c r="D76" s="92"/>
      <c r="E76" s="93"/>
    </row>
    <row r="77" spans="1:5" ht="25.5" x14ac:dyDescent="0.2">
      <c r="A77" s="79" t="s">
        <v>20</v>
      </c>
      <c r="B77" s="105" t="s">
        <v>144</v>
      </c>
      <c r="C77" s="95" t="s">
        <v>55</v>
      </c>
      <c r="D77" s="95" t="s">
        <v>253</v>
      </c>
      <c r="E77" s="96" t="s">
        <v>254</v>
      </c>
    </row>
    <row r="78" spans="1:5" ht="12.75" x14ac:dyDescent="0.2">
      <c r="A78" s="97">
        <v>1</v>
      </c>
      <c r="B78" s="106" t="str">
        <f>IF(D5="5H",#REF!,B8)</f>
        <v>Auxiliar de Creche (8H)</v>
      </c>
      <c r="C78" s="99">
        <v>1</v>
      </c>
      <c r="D78" s="74">
        <f>(E69)/(1-(D75))</f>
        <v>0</v>
      </c>
      <c r="E78" s="74">
        <f>D78*C78*12</f>
        <v>0</v>
      </c>
    </row>
    <row r="79" spans="1:5" ht="12.75" x14ac:dyDescent="0.2">
      <c r="A79" s="107"/>
      <c r="B79" s="108"/>
      <c r="C79" s="107"/>
      <c r="D79" s="109"/>
      <c r="E79" s="110"/>
    </row>
    <row r="80" spans="1:5" ht="12.75" x14ac:dyDescent="0.2">
      <c r="A80" s="107"/>
      <c r="B80" s="108"/>
      <c r="C80" s="107"/>
      <c r="D80" s="109"/>
      <c r="E80" s="110"/>
    </row>
    <row r="81" spans="1:5" ht="12.75" x14ac:dyDescent="0.2">
      <c r="A81" s="168" t="s">
        <v>46</v>
      </c>
      <c r="B81" s="115"/>
      <c r="C81" s="169" t="s">
        <v>255</v>
      </c>
      <c r="D81" s="115"/>
      <c r="E81" s="115"/>
    </row>
    <row r="82" spans="1:5" ht="12.75" x14ac:dyDescent="0.2">
      <c r="A82" s="168" t="s">
        <v>47</v>
      </c>
      <c r="B82" s="115"/>
      <c r="C82" s="169" t="s">
        <v>256</v>
      </c>
      <c r="D82" s="115"/>
      <c r="E82" s="115"/>
    </row>
    <row r="83" spans="1:5" ht="12.75" x14ac:dyDescent="0.2">
      <c r="A83" s="168" t="s">
        <v>48</v>
      </c>
      <c r="B83" s="115"/>
      <c r="C83" s="169" t="s">
        <v>257</v>
      </c>
      <c r="D83" s="115"/>
      <c r="E83" s="115"/>
    </row>
    <row r="84" spans="1:5" ht="12.75" x14ac:dyDescent="0.2">
      <c r="A84" s="168" t="s">
        <v>49</v>
      </c>
      <c r="B84" s="115"/>
      <c r="C84" s="169" t="s">
        <v>258</v>
      </c>
      <c r="D84" s="115"/>
      <c r="E84" s="115"/>
    </row>
  </sheetData>
  <mergeCells count="69">
    <mergeCell ref="B55:C55"/>
    <mergeCell ref="B56:C56"/>
    <mergeCell ref="B57:C57"/>
    <mergeCell ref="B58:C58"/>
    <mergeCell ref="A48:D48"/>
    <mergeCell ref="B51:C51"/>
    <mergeCell ref="B52:C52"/>
    <mergeCell ref="B53:C53"/>
    <mergeCell ref="B54:C54"/>
    <mergeCell ref="B42:C42"/>
    <mergeCell ref="B43:C43"/>
    <mergeCell ref="B44:C44"/>
    <mergeCell ref="B45:C45"/>
    <mergeCell ref="A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8:D8"/>
    <mergeCell ref="B10:E10"/>
    <mergeCell ref="A13:D13"/>
    <mergeCell ref="B15:C15"/>
    <mergeCell ref="B16:C16"/>
    <mergeCell ref="A1:E1"/>
    <mergeCell ref="A2:E2"/>
    <mergeCell ref="A4:B4"/>
    <mergeCell ref="A5:B5"/>
    <mergeCell ref="B7:E7"/>
    <mergeCell ref="A84:B84"/>
    <mergeCell ref="C84:E84"/>
    <mergeCell ref="B71:C71"/>
    <mergeCell ref="B72:C72"/>
    <mergeCell ref="B73:C73"/>
    <mergeCell ref="B74:C74"/>
    <mergeCell ref="A75:C75"/>
    <mergeCell ref="A81:B81"/>
    <mergeCell ref="C81:E81"/>
    <mergeCell ref="A67:C67"/>
    <mergeCell ref="A69:D69"/>
    <mergeCell ref="A82:B82"/>
    <mergeCell ref="C82:E82"/>
    <mergeCell ref="A83:B83"/>
    <mergeCell ref="C83:E83"/>
    <mergeCell ref="A60:D60"/>
    <mergeCell ref="A62:D62"/>
    <mergeCell ref="B64:C64"/>
    <mergeCell ref="B65:C65"/>
    <mergeCell ref="B66:C66"/>
  </mergeCells>
  <printOptions horizontalCentered="1"/>
  <pageMargins left="0.7" right="0.7" top="0.39370078740157477" bottom="0.39370078740157477" header="0" footer="0"/>
  <pageSetup paperSize="9" fitToHeight="0" pageOrder="overThenDown" orientation="portrait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60"/>
  <sheetViews>
    <sheetView topLeftCell="A40" workbookViewId="0">
      <selection activeCell="B62" sqref="B62"/>
    </sheetView>
  </sheetViews>
  <sheetFormatPr defaultColWidth="12.5703125" defaultRowHeight="15.75" customHeight="1" x14ac:dyDescent="0.2"/>
  <cols>
    <col min="1" max="1" width="5.85546875" customWidth="1"/>
    <col min="2" max="2" width="67.42578125" customWidth="1"/>
    <col min="3" max="3" width="6.42578125" customWidth="1"/>
    <col min="4" max="7" width="8.85546875" customWidth="1"/>
  </cols>
  <sheetData>
    <row r="1" spans="1:7" ht="102" customHeight="1" x14ac:dyDescent="0.2">
      <c r="A1" s="114"/>
      <c r="B1" s="115"/>
      <c r="C1" s="115"/>
      <c r="D1" s="115"/>
      <c r="E1" s="115"/>
      <c r="F1" s="115"/>
      <c r="G1" s="115"/>
    </row>
    <row r="2" spans="1:7" ht="23.25" x14ac:dyDescent="0.2">
      <c r="A2" s="6"/>
      <c r="B2" s="116" t="s">
        <v>2</v>
      </c>
      <c r="C2" s="115"/>
      <c r="D2" s="115"/>
      <c r="E2" s="115"/>
      <c r="F2" s="115"/>
      <c r="G2" s="115"/>
    </row>
    <row r="3" spans="1:7" ht="39.75" customHeight="1" x14ac:dyDescent="0.2">
      <c r="A3" s="180" t="s">
        <v>283</v>
      </c>
      <c r="B3" s="115"/>
      <c r="C3" s="115"/>
      <c r="D3" s="115"/>
      <c r="E3" s="115"/>
      <c r="F3" s="115"/>
      <c r="G3" s="115"/>
    </row>
    <row r="4" spans="1:7" ht="12.75" x14ac:dyDescent="0.2">
      <c r="A4" s="7"/>
      <c r="B4" s="7"/>
      <c r="C4" s="7"/>
      <c r="D4" s="7"/>
      <c r="E4" s="7"/>
      <c r="F4" s="7"/>
      <c r="G4" s="7"/>
    </row>
    <row r="5" spans="1:7" ht="12.75" x14ac:dyDescent="0.2">
      <c r="A5" s="117" t="s">
        <v>4</v>
      </c>
      <c r="B5" s="115"/>
      <c r="C5" s="115"/>
      <c r="D5" s="115"/>
      <c r="E5" s="115"/>
      <c r="F5" s="115"/>
      <c r="G5" s="115"/>
    </row>
    <row r="6" spans="1:7" ht="12.75" x14ac:dyDescent="0.2">
      <c r="A6" s="117" t="s">
        <v>5</v>
      </c>
      <c r="B6" s="115"/>
      <c r="C6" s="115"/>
      <c r="D6" s="115"/>
      <c r="E6" s="115"/>
      <c r="F6" s="115"/>
      <c r="G6" s="115"/>
    </row>
    <row r="7" spans="1:7" ht="12.75" x14ac:dyDescent="0.2">
      <c r="A7" s="117" t="s">
        <v>6</v>
      </c>
      <c r="B7" s="115"/>
      <c r="C7" s="115"/>
      <c r="D7" s="115"/>
      <c r="E7" s="115"/>
      <c r="F7" s="115"/>
      <c r="G7" s="115"/>
    </row>
    <row r="8" spans="1:7" ht="12.75" x14ac:dyDescent="0.2">
      <c r="A8" s="9"/>
      <c r="B8" s="9"/>
      <c r="C8" s="7"/>
      <c r="D8" s="7"/>
      <c r="E8" s="7"/>
      <c r="F8" s="7"/>
      <c r="G8" s="7"/>
    </row>
    <row r="9" spans="1:7" ht="12.75" x14ac:dyDescent="0.2">
      <c r="A9" s="121" t="s">
        <v>7</v>
      </c>
      <c r="B9" s="115"/>
      <c r="C9" s="118" t="s">
        <v>8</v>
      </c>
      <c r="D9" s="119"/>
      <c r="E9" s="119"/>
      <c r="F9" s="119"/>
      <c r="G9" s="120"/>
    </row>
    <row r="10" spans="1:7" ht="12.75" x14ac:dyDescent="0.2">
      <c r="A10" s="121" t="s">
        <v>9</v>
      </c>
      <c r="B10" s="115"/>
      <c r="C10" s="181" t="s">
        <v>284</v>
      </c>
      <c r="D10" s="119"/>
      <c r="E10" s="119"/>
      <c r="F10" s="119"/>
      <c r="G10" s="120"/>
    </row>
    <row r="11" spans="1:7" ht="12.75" x14ac:dyDescent="0.2">
      <c r="A11" s="9"/>
      <c r="B11" s="9"/>
      <c r="C11" s="7"/>
      <c r="D11" s="7"/>
      <c r="E11" s="7"/>
      <c r="F11" s="7"/>
      <c r="G11" s="7"/>
    </row>
    <row r="12" spans="1:7" ht="12.75" x14ac:dyDescent="0.2">
      <c r="A12" s="121" t="s">
        <v>10</v>
      </c>
      <c r="B12" s="115"/>
      <c r="C12" s="122"/>
      <c r="D12" s="119"/>
      <c r="E12" s="119"/>
      <c r="F12" s="119"/>
      <c r="G12" s="120"/>
    </row>
    <row r="13" spans="1:7" ht="12.75" x14ac:dyDescent="0.2">
      <c r="A13" s="121" t="s">
        <v>11</v>
      </c>
      <c r="B13" s="115"/>
      <c r="C13" s="122"/>
      <c r="D13" s="119"/>
      <c r="E13" s="119"/>
      <c r="F13" s="119"/>
      <c r="G13" s="120"/>
    </row>
    <row r="14" spans="1:7" ht="12.75" x14ac:dyDescent="0.2">
      <c r="A14" s="121" t="s">
        <v>12</v>
      </c>
      <c r="B14" s="115"/>
      <c r="C14" s="122"/>
      <c r="D14" s="119"/>
      <c r="E14" s="119"/>
      <c r="F14" s="119"/>
      <c r="G14" s="120"/>
    </row>
    <row r="15" spans="1:7" ht="12.75" x14ac:dyDescent="0.2">
      <c r="A15" s="121" t="s">
        <v>13</v>
      </c>
      <c r="B15" s="115"/>
      <c r="C15" s="122"/>
      <c r="D15" s="119"/>
      <c r="E15" s="119"/>
      <c r="F15" s="119"/>
      <c r="G15" s="120"/>
    </row>
    <row r="16" spans="1:7" ht="12.75" x14ac:dyDescent="0.2">
      <c r="A16" s="121" t="s">
        <v>14</v>
      </c>
      <c r="B16" s="115"/>
      <c r="C16" s="122"/>
      <c r="D16" s="119"/>
      <c r="E16" s="119"/>
      <c r="F16" s="119"/>
      <c r="G16" s="120"/>
    </row>
    <row r="17" spans="1:7" ht="12.75" x14ac:dyDescent="0.2">
      <c r="A17" s="121" t="s">
        <v>15</v>
      </c>
      <c r="B17" s="115"/>
      <c r="C17" s="122"/>
      <c r="D17" s="119"/>
      <c r="E17" s="119"/>
      <c r="F17" s="119"/>
      <c r="G17" s="120"/>
    </row>
    <row r="18" spans="1:7" ht="12.75" x14ac:dyDescent="0.2">
      <c r="A18" s="121" t="s">
        <v>16</v>
      </c>
      <c r="B18" s="115"/>
      <c r="C18" s="122"/>
      <c r="D18" s="119"/>
      <c r="E18" s="119"/>
      <c r="F18" s="119"/>
      <c r="G18" s="120"/>
    </row>
    <row r="19" spans="1:7" ht="33" customHeight="1" x14ac:dyDescent="0.2">
      <c r="A19" s="121" t="s">
        <v>17</v>
      </c>
      <c r="B19" s="115"/>
      <c r="C19" s="182" t="s">
        <v>285</v>
      </c>
      <c r="D19" s="119"/>
      <c r="E19" s="119"/>
      <c r="F19" s="119"/>
      <c r="G19" s="120"/>
    </row>
    <row r="20" spans="1:7" ht="12.75" x14ac:dyDescent="0.2">
      <c r="A20" s="125"/>
      <c r="B20" s="115"/>
      <c r="C20" s="7"/>
      <c r="D20" s="7"/>
      <c r="E20" s="7"/>
      <c r="F20" s="7"/>
      <c r="G20" s="7"/>
    </row>
    <row r="21" spans="1:7" ht="45.75" customHeight="1" x14ac:dyDescent="0.2">
      <c r="A21" s="123" t="s">
        <v>18</v>
      </c>
      <c r="B21" s="115"/>
      <c r="C21" s="115"/>
      <c r="D21" s="115"/>
      <c r="E21" s="115"/>
      <c r="F21" s="115"/>
      <c r="G21" s="115"/>
    </row>
    <row r="22" spans="1:7" ht="12.75" x14ac:dyDescent="0.2">
      <c r="A22" s="125"/>
      <c r="B22" s="115"/>
      <c r="C22" s="7"/>
      <c r="D22" s="7"/>
      <c r="E22" s="7"/>
      <c r="F22" s="7"/>
      <c r="G22" s="7"/>
    </row>
    <row r="23" spans="1:7" ht="12.75" x14ac:dyDescent="0.2">
      <c r="A23" s="124" t="s">
        <v>19</v>
      </c>
      <c r="B23" s="119"/>
      <c r="C23" s="119"/>
      <c r="D23" s="119"/>
      <c r="E23" s="119"/>
      <c r="F23" s="119"/>
      <c r="G23" s="120"/>
    </row>
    <row r="24" spans="1:7" ht="12.75" x14ac:dyDescent="0.2">
      <c r="A24" s="10" t="s">
        <v>20</v>
      </c>
      <c r="B24" s="11" t="s">
        <v>21</v>
      </c>
      <c r="C24" s="12" t="s">
        <v>22</v>
      </c>
      <c r="D24" s="10" t="s">
        <v>23</v>
      </c>
      <c r="E24" s="12" t="s">
        <v>24</v>
      </c>
      <c r="F24" s="12" t="s">
        <v>25</v>
      </c>
      <c r="G24" s="12" t="s">
        <v>26</v>
      </c>
    </row>
    <row r="25" spans="1:7" ht="12.75" x14ac:dyDescent="0.2">
      <c r="A25" s="13">
        <v>1</v>
      </c>
      <c r="B25" s="14" t="s">
        <v>27</v>
      </c>
      <c r="C25" s="15" t="s">
        <v>28</v>
      </c>
      <c r="D25" s="16">
        <f>EDUCAÇÃO!G38+ADM!G27+SAUDE!G31</f>
        <v>45</v>
      </c>
      <c r="E25" s="16">
        <v>12</v>
      </c>
      <c r="F25" s="17">
        <f>ASG_8H_20P!$D$78</f>
        <v>0</v>
      </c>
      <c r="G25" s="18">
        <f t="shared" ref="G25:G35" si="0">D25*F25</f>
        <v>0</v>
      </c>
    </row>
    <row r="26" spans="1:7" ht="12.75" x14ac:dyDescent="0.2">
      <c r="A26" s="13">
        <f t="shared" ref="A26:A35" si="1">A25+1</f>
        <v>2</v>
      </c>
      <c r="B26" s="14" t="s">
        <v>29</v>
      </c>
      <c r="C26" s="15" t="s">
        <v>28</v>
      </c>
      <c r="D26" s="16">
        <f>EDUCAÇÃO!G39+ADM!G28+SAUDE!G32</f>
        <v>37</v>
      </c>
      <c r="E26" s="16">
        <v>12</v>
      </c>
      <c r="F26" s="17">
        <f>ASG_8H_40P!$D$78</f>
        <v>0</v>
      </c>
      <c r="G26" s="18">
        <f t="shared" si="0"/>
        <v>0</v>
      </c>
    </row>
    <row r="27" spans="1:7" ht="12.75" x14ac:dyDescent="0.2">
      <c r="A27" s="13">
        <f t="shared" si="1"/>
        <v>3</v>
      </c>
      <c r="B27" s="14" t="s">
        <v>30</v>
      </c>
      <c r="C27" s="15" t="s">
        <v>28</v>
      </c>
      <c r="D27" s="16">
        <f>EDUCAÇÃO!G40+ADM!G29+SAUDE!G33</f>
        <v>8</v>
      </c>
      <c r="E27" s="16">
        <v>12</v>
      </c>
      <c r="F27" s="17">
        <f>ASG_5H_20P!$D$78</f>
        <v>0</v>
      </c>
      <c r="G27" s="18">
        <f t="shared" si="0"/>
        <v>0</v>
      </c>
    </row>
    <row r="28" spans="1:7" ht="12.75" x14ac:dyDescent="0.2">
      <c r="A28" s="13">
        <f t="shared" si="1"/>
        <v>4</v>
      </c>
      <c r="B28" s="14" t="s">
        <v>31</v>
      </c>
      <c r="C28" s="15" t="s">
        <v>28</v>
      </c>
      <c r="D28" s="16">
        <f>EDUCAÇÃO!G41+ADM!G30+SAUDE!G34</f>
        <v>31</v>
      </c>
      <c r="E28" s="16">
        <v>12</v>
      </c>
      <c r="F28" s="17">
        <f>ASG_5H_40P!$D$78</f>
        <v>0</v>
      </c>
      <c r="G28" s="18">
        <f t="shared" si="0"/>
        <v>0</v>
      </c>
    </row>
    <row r="29" spans="1:7" ht="12.75" x14ac:dyDescent="0.2">
      <c r="A29" s="13">
        <f t="shared" si="1"/>
        <v>5</v>
      </c>
      <c r="B29" s="14" t="s">
        <v>32</v>
      </c>
      <c r="C29" s="15" t="s">
        <v>28</v>
      </c>
      <c r="D29" s="16">
        <f>EDUCAÇÃO!G42+ADM!G31+SAUDE!G35</f>
        <v>11</v>
      </c>
      <c r="E29" s="16">
        <v>12</v>
      </c>
      <c r="F29" s="17">
        <f>PORTEIRO_NOTURNO_12X36!$D$79</f>
        <v>0</v>
      </c>
      <c r="G29" s="18">
        <f t="shared" si="0"/>
        <v>0</v>
      </c>
    </row>
    <row r="30" spans="1:7" ht="12.75" x14ac:dyDescent="0.2">
      <c r="A30" s="13">
        <f t="shared" si="1"/>
        <v>6</v>
      </c>
      <c r="B30" s="14" t="s">
        <v>33</v>
      </c>
      <c r="C30" s="15" t="s">
        <v>28</v>
      </c>
      <c r="D30" s="16">
        <f>EDUCAÇÃO!G43+ADM!G32+SAUDE!G36</f>
        <v>38</v>
      </c>
      <c r="E30" s="16">
        <v>12</v>
      </c>
      <c r="F30" s="17">
        <f>PORTEIRO_DIURNO_12X36!$D$78</f>
        <v>0</v>
      </c>
      <c r="G30" s="18">
        <f t="shared" si="0"/>
        <v>0</v>
      </c>
    </row>
    <row r="31" spans="1:7" ht="12.75" x14ac:dyDescent="0.2">
      <c r="A31" s="13">
        <f t="shared" si="1"/>
        <v>7</v>
      </c>
      <c r="B31" s="14" t="s">
        <v>34</v>
      </c>
      <c r="C31" s="15" t="s">
        <v>28</v>
      </c>
      <c r="D31" s="16">
        <f>EDUCAÇÃO!G44+ADM!G33+SAUDE!G37</f>
        <v>13</v>
      </c>
      <c r="E31" s="16">
        <v>12</v>
      </c>
      <c r="F31" s="17">
        <f>MERENDEIRA_8H_20P!$D$78</f>
        <v>0</v>
      </c>
      <c r="G31" s="18">
        <f t="shared" si="0"/>
        <v>0</v>
      </c>
    </row>
    <row r="32" spans="1:7" ht="12.75" x14ac:dyDescent="0.2">
      <c r="A32" s="13">
        <f t="shared" si="1"/>
        <v>8</v>
      </c>
      <c r="B32" s="14" t="s">
        <v>35</v>
      </c>
      <c r="C32" s="15" t="s">
        <v>28</v>
      </c>
      <c r="D32" s="16">
        <f>EDUCAÇÃO!G45+ADM!G34+SAUDE!G38</f>
        <v>36</v>
      </c>
      <c r="E32" s="16">
        <v>12</v>
      </c>
      <c r="F32" s="17">
        <f>MERENDEIRA_5H_20P!$D$78</f>
        <v>0</v>
      </c>
      <c r="G32" s="18">
        <f t="shared" si="0"/>
        <v>0</v>
      </c>
    </row>
    <row r="33" spans="1:7" ht="12.75" x14ac:dyDescent="0.2">
      <c r="A33" s="13">
        <f t="shared" si="1"/>
        <v>9</v>
      </c>
      <c r="B33" s="14" t="s">
        <v>36</v>
      </c>
      <c r="C33" s="15" t="s">
        <v>28</v>
      </c>
      <c r="D33" s="16">
        <f>EDUCAÇÃO!G46+ADM!G35+SAUDE!G39</f>
        <v>2</v>
      </c>
      <c r="E33" s="16">
        <v>12</v>
      </c>
      <c r="F33" s="17">
        <f>COPEIRO_8H!$D$77</f>
        <v>0</v>
      </c>
      <c r="G33" s="18">
        <f t="shared" si="0"/>
        <v>0</v>
      </c>
    </row>
    <row r="34" spans="1:7" ht="12.75" x14ac:dyDescent="0.2">
      <c r="A34" s="13">
        <f t="shared" si="1"/>
        <v>10</v>
      </c>
      <c r="B34" s="14" t="s">
        <v>37</v>
      </c>
      <c r="C34" s="15" t="s">
        <v>28</v>
      </c>
      <c r="D34" s="16">
        <f>EDUCAÇÃO!G47+ADM!G36+SAUDE!G40</f>
        <v>2</v>
      </c>
      <c r="E34" s="16">
        <v>12</v>
      </c>
      <c r="F34" s="17">
        <f>RECEPCIONISTA_5H!$D$77</f>
        <v>0</v>
      </c>
      <c r="G34" s="18">
        <f t="shared" si="0"/>
        <v>0</v>
      </c>
    </row>
    <row r="35" spans="1:7" ht="12.75" x14ac:dyDescent="0.2">
      <c r="A35" s="13">
        <f t="shared" si="1"/>
        <v>11</v>
      </c>
      <c r="B35" s="14" t="s">
        <v>38</v>
      </c>
      <c r="C35" s="15" t="s">
        <v>28</v>
      </c>
      <c r="D35" s="16">
        <f>EDUCAÇÃO!G48+ADM!G37+SAUDE!G41</f>
        <v>10</v>
      </c>
      <c r="E35" s="16">
        <v>12</v>
      </c>
      <c r="F35" s="17">
        <f>RECEPCIONISTA_8H!$D$77</f>
        <v>0</v>
      </c>
      <c r="G35" s="18">
        <f t="shared" si="0"/>
        <v>0</v>
      </c>
    </row>
    <row r="36" spans="1:7" ht="12.75" x14ac:dyDescent="0.2">
      <c r="A36" s="126" t="s">
        <v>39</v>
      </c>
      <c r="B36" s="119"/>
      <c r="C36" s="119"/>
      <c r="D36" s="119"/>
      <c r="E36" s="120"/>
      <c r="F36" s="127">
        <f>SUM(G25:G35)</f>
        <v>0</v>
      </c>
      <c r="G36" s="120"/>
    </row>
    <row r="37" spans="1:7" ht="12.75" x14ac:dyDescent="0.2">
      <c r="A37" s="126" t="s">
        <v>40</v>
      </c>
      <c r="B37" s="119"/>
      <c r="C37" s="119"/>
      <c r="D37" s="119"/>
      <c r="E37" s="120"/>
      <c r="F37" s="127">
        <f>F36*12</f>
        <v>0</v>
      </c>
      <c r="G37" s="120"/>
    </row>
    <row r="38" spans="1:7" ht="12.75" x14ac:dyDescent="0.2">
      <c r="A38" s="19"/>
      <c r="B38" s="19"/>
      <c r="C38" s="19"/>
      <c r="D38" s="19"/>
      <c r="E38" s="19"/>
      <c r="F38" s="19"/>
      <c r="G38" s="19"/>
    </row>
    <row r="39" spans="1:7" ht="12.75" x14ac:dyDescent="0.2">
      <c r="A39" s="124" t="s">
        <v>41</v>
      </c>
      <c r="B39" s="119"/>
      <c r="C39" s="119"/>
      <c r="D39" s="119"/>
      <c r="E39" s="119"/>
      <c r="F39" s="119"/>
      <c r="G39" s="120"/>
    </row>
    <row r="40" spans="1:7" ht="12.75" x14ac:dyDescent="0.2">
      <c r="A40" s="10" t="s">
        <v>20</v>
      </c>
      <c r="B40" s="11" t="s">
        <v>21</v>
      </c>
      <c r="C40" s="12" t="s">
        <v>22</v>
      </c>
      <c r="D40" s="10" t="s">
        <v>23</v>
      </c>
      <c r="E40" s="12" t="s">
        <v>24</v>
      </c>
      <c r="F40" s="12" t="s">
        <v>25</v>
      </c>
      <c r="G40" s="12" t="s">
        <v>26</v>
      </c>
    </row>
    <row r="41" spans="1:7" ht="12.75" x14ac:dyDescent="0.2">
      <c r="A41" s="13">
        <v>1</v>
      </c>
      <c r="B41" s="14" t="s">
        <v>42</v>
      </c>
      <c r="C41" s="15" t="s">
        <v>28</v>
      </c>
      <c r="D41" s="16">
        <v>30</v>
      </c>
      <c r="E41" s="16">
        <v>12</v>
      </c>
      <c r="F41" s="17">
        <f>RECEPCIONISTA_8H!$D$77</f>
        <v>0</v>
      </c>
      <c r="G41" s="18">
        <f>D41*F41</f>
        <v>0</v>
      </c>
    </row>
    <row r="42" spans="1:7" ht="12.75" x14ac:dyDescent="0.2">
      <c r="A42" s="126" t="s">
        <v>39</v>
      </c>
      <c r="B42" s="119"/>
      <c r="C42" s="119"/>
      <c r="D42" s="119"/>
      <c r="E42" s="120"/>
      <c r="F42" s="127">
        <f>SUM(G32:G40)</f>
        <v>0</v>
      </c>
      <c r="G42" s="120"/>
    </row>
    <row r="43" spans="1:7" ht="12.75" x14ac:dyDescent="0.2">
      <c r="A43" s="126" t="s">
        <v>40</v>
      </c>
      <c r="B43" s="119"/>
      <c r="C43" s="119"/>
      <c r="D43" s="119"/>
      <c r="E43" s="120"/>
      <c r="F43" s="127">
        <f>F42*12</f>
        <v>0</v>
      </c>
      <c r="G43" s="120"/>
    </row>
    <row r="44" spans="1:7" ht="12.75" x14ac:dyDescent="0.2">
      <c r="A44" s="19"/>
      <c r="B44" s="19"/>
      <c r="C44" s="19"/>
      <c r="D44" s="19"/>
      <c r="E44" s="19"/>
      <c r="F44" s="19"/>
      <c r="G44" s="19"/>
    </row>
    <row r="45" spans="1:7" ht="12.75" x14ac:dyDescent="0.2">
      <c r="A45" s="135" t="s">
        <v>43</v>
      </c>
      <c r="B45" s="130"/>
      <c r="C45" s="130"/>
      <c r="D45" s="130"/>
      <c r="E45" s="130"/>
      <c r="F45" s="130"/>
      <c r="G45" s="131"/>
    </row>
    <row r="46" spans="1:7" ht="12.75" x14ac:dyDescent="0.2">
      <c r="A46" s="136" t="s">
        <v>44</v>
      </c>
      <c r="B46" s="133"/>
      <c r="C46" s="133"/>
      <c r="D46" s="133"/>
      <c r="E46" s="133"/>
      <c r="F46" s="133"/>
      <c r="G46" s="134"/>
    </row>
    <row r="47" spans="1:7" ht="12.75" x14ac:dyDescent="0.2">
      <c r="A47" s="20"/>
      <c r="B47" s="20"/>
      <c r="C47" s="20"/>
      <c r="D47" s="20"/>
      <c r="E47" s="20"/>
      <c r="F47" s="20"/>
      <c r="G47" s="20"/>
    </row>
    <row r="48" spans="1:7" ht="39" customHeight="1" x14ac:dyDescent="0.2">
      <c r="A48" s="137" t="s">
        <v>45</v>
      </c>
      <c r="B48" s="115"/>
      <c r="C48" s="115"/>
      <c r="D48" s="115"/>
      <c r="E48" s="115"/>
      <c r="F48" s="115"/>
      <c r="G48" s="115"/>
    </row>
    <row r="49" spans="1:7" ht="12.75" x14ac:dyDescent="0.2">
      <c r="A49" s="20"/>
      <c r="B49" s="20"/>
      <c r="C49" s="20"/>
      <c r="D49" s="20"/>
      <c r="E49" s="20"/>
      <c r="F49" s="20"/>
      <c r="G49" s="20"/>
    </row>
    <row r="50" spans="1:7" ht="12.75" x14ac:dyDescent="0.2">
      <c r="A50" s="20"/>
      <c r="B50" s="20"/>
      <c r="C50" s="20"/>
      <c r="E50" s="20"/>
      <c r="F50" s="20"/>
      <c r="G50" s="20"/>
    </row>
    <row r="51" spans="1:7" ht="12.75" x14ac:dyDescent="0.2">
      <c r="A51" s="183" t="s">
        <v>286</v>
      </c>
      <c r="B51" s="115"/>
      <c r="C51" s="115"/>
      <c r="D51" s="115"/>
      <c r="E51" s="115"/>
      <c r="F51" s="115"/>
      <c r="G51" s="115"/>
    </row>
    <row r="52" spans="1:7" ht="12.75" x14ac:dyDescent="0.2">
      <c r="A52" s="19"/>
      <c r="B52" s="19"/>
      <c r="C52" s="19"/>
      <c r="D52" s="19"/>
      <c r="E52" s="19"/>
      <c r="F52" s="19"/>
      <c r="G52" s="19"/>
    </row>
    <row r="53" spans="1:7" ht="12.75" x14ac:dyDescent="0.2">
      <c r="A53" s="19"/>
      <c r="B53" s="19"/>
      <c r="C53" s="19"/>
      <c r="D53" s="19"/>
      <c r="E53" s="19"/>
      <c r="F53" s="19"/>
      <c r="G53" s="19"/>
    </row>
    <row r="54" spans="1:7" ht="11.25" customHeight="1" x14ac:dyDescent="0.2">
      <c r="A54" s="128" t="s">
        <v>46</v>
      </c>
      <c r="B54" s="115"/>
      <c r="C54" s="115"/>
      <c r="D54" s="115"/>
      <c r="E54" s="115"/>
      <c r="F54" s="115"/>
      <c r="G54" s="115"/>
    </row>
    <row r="55" spans="1:7" ht="11.25" customHeight="1" x14ac:dyDescent="0.2">
      <c r="A55" s="128" t="s">
        <v>47</v>
      </c>
      <c r="B55" s="115"/>
      <c r="C55" s="115"/>
      <c r="D55" s="115"/>
      <c r="E55" s="115"/>
      <c r="F55" s="115"/>
      <c r="G55" s="115"/>
    </row>
    <row r="56" spans="1:7" ht="11.25" customHeight="1" x14ac:dyDescent="0.2">
      <c r="A56" s="184" t="s">
        <v>287</v>
      </c>
      <c r="B56" s="115"/>
      <c r="C56" s="115"/>
      <c r="D56" s="115"/>
      <c r="E56" s="115"/>
      <c r="F56" s="115"/>
      <c r="G56" s="115"/>
    </row>
    <row r="57" spans="1:7" ht="11.25" customHeight="1" x14ac:dyDescent="0.2">
      <c r="A57" s="184" t="s">
        <v>288</v>
      </c>
      <c r="B57" s="115"/>
      <c r="C57" s="115"/>
      <c r="D57" s="115"/>
      <c r="E57" s="115"/>
      <c r="F57" s="115"/>
      <c r="G57" s="115"/>
    </row>
    <row r="59" spans="1:7" ht="16.5" customHeight="1" x14ac:dyDescent="0.2">
      <c r="A59" s="129" t="s">
        <v>50</v>
      </c>
      <c r="B59" s="130"/>
      <c r="C59" s="130"/>
      <c r="D59" s="130"/>
      <c r="E59" s="130"/>
      <c r="F59" s="130"/>
      <c r="G59" s="131"/>
    </row>
    <row r="60" spans="1:7" ht="12.75" x14ac:dyDescent="0.2">
      <c r="A60" s="132" t="s">
        <v>51</v>
      </c>
      <c r="B60" s="133"/>
      <c r="C60" s="133"/>
      <c r="D60" s="133"/>
      <c r="E60" s="133"/>
      <c r="F60" s="133"/>
      <c r="G60" s="134"/>
    </row>
  </sheetData>
  <mergeCells count="49">
    <mergeCell ref="A59:G59"/>
    <mergeCell ref="A60:G60"/>
    <mergeCell ref="A45:G45"/>
    <mergeCell ref="A46:G46"/>
    <mergeCell ref="A48:G48"/>
    <mergeCell ref="A51:G51"/>
    <mergeCell ref="A54:G54"/>
    <mergeCell ref="A55:G55"/>
    <mergeCell ref="A56:G56"/>
    <mergeCell ref="A42:E42"/>
    <mergeCell ref="F42:G42"/>
    <mergeCell ref="A43:E43"/>
    <mergeCell ref="F43:G43"/>
    <mergeCell ref="A57:G57"/>
    <mergeCell ref="A36:E36"/>
    <mergeCell ref="F36:G36"/>
    <mergeCell ref="A37:E37"/>
    <mergeCell ref="F37:G37"/>
    <mergeCell ref="A39:G39"/>
    <mergeCell ref="C19:G19"/>
    <mergeCell ref="A21:G21"/>
    <mergeCell ref="A23:G23"/>
    <mergeCell ref="C10:G10"/>
    <mergeCell ref="C12:G12"/>
    <mergeCell ref="C13:G13"/>
    <mergeCell ref="C14:G14"/>
    <mergeCell ref="C15:G15"/>
    <mergeCell ref="C16:G16"/>
    <mergeCell ref="C17:G17"/>
    <mergeCell ref="A17:B17"/>
    <mergeCell ref="A18:B18"/>
    <mergeCell ref="A19:B19"/>
    <mergeCell ref="A20:B20"/>
    <mergeCell ref="A22:B22"/>
    <mergeCell ref="A13:B13"/>
    <mergeCell ref="A14:B14"/>
    <mergeCell ref="A15:B15"/>
    <mergeCell ref="A16:B16"/>
    <mergeCell ref="C18:G18"/>
    <mergeCell ref="A7:G7"/>
    <mergeCell ref="C9:G9"/>
    <mergeCell ref="A9:B9"/>
    <mergeCell ref="A10:B10"/>
    <mergeCell ref="A12:B12"/>
    <mergeCell ref="A1:G1"/>
    <mergeCell ref="B2:G2"/>
    <mergeCell ref="A3:G3"/>
    <mergeCell ref="A5:G5"/>
    <mergeCell ref="A6:G6"/>
  </mergeCells>
  <printOptions horizontalCentered="1"/>
  <pageMargins left="0.59055118110236215" right="0.59055118110236215" top="0.39370078740157477" bottom="0.39370078740157477" header="0" footer="0"/>
  <pageSetup paperSize="9" fitToHeight="0" pageOrder="overThenDown" orientation="portrait" cellComments="atEnd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  <pageSetUpPr fitToPage="1"/>
  </sheetPr>
  <dimension ref="A1:M49"/>
  <sheetViews>
    <sheetView workbookViewId="0"/>
  </sheetViews>
  <sheetFormatPr defaultColWidth="12.5703125" defaultRowHeight="15.75" customHeight="1" x14ac:dyDescent="0.2"/>
  <cols>
    <col min="1" max="1" width="5.42578125" customWidth="1"/>
    <col min="2" max="2" width="40.140625" customWidth="1"/>
    <col min="3" max="13" width="7.140625" customWidth="1"/>
  </cols>
  <sheetData>
    <row r="1" spans="1:13" ht="120" customHeight="1" x14ac:dyDescent="0.2">
      <c r="A1" s="114">
        <f>PREÇO_TOTAL_MENSAL!A1</f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23.25" x14ac:dyDescent="0.2">
      <c r="A2" s="116" t="s">
        <v>52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x14ac:dyDescent="0.2">
      <c r="A3" s="143" t="s">
        <v>53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15.7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2.75" x14ac:dyDescent="0.2">
      <c r="A5" s="144" t="s">
        <v>20</v>
      </c>
      <c r="B5" s="147" t="s">
        <v>54</v>
      </c>
      <c r="C5" s="150" t="s">
        <v>55</v>
      </c>
      <c r="D5" s="151"/>
      <c r="E5" s="151"/>
      <c r="F5" s="151"/>
      <c r="G5" s="151"/>
      <c r="H5" s="151"/>
      <c r="I5" s="151"/>
      <c r="J5" s="151"/>
      <c r="K5" s="151"/>
      <c r="L5" s="151"/>
      <c r="M5" s="152"/>
    </row>
    <row r="6" spans="1:13" ht="12.75" x14ac:dyDescent="0.2">
      <c r="A6" s="145"/>
      <c r="B6" s="148"/>
      <c r="C6" s="153" t="s">
        <v>56</v>
      </c>
      <c r="D6" s="154"/>
      <c r="E6" s="154"/>
      <c r="F6" s="155"/>
      <c r="G6" s="153" t="s">
        <v>57</v>
      </c>
      <c r="H6" s="155"/>
      <c r="I6" s="153" t="s">
        <v>58</v>
      </c>
      <c r="J6" s="155"/>
      <c r="K6" s="21" t="s">
        <v>59</v>
      </c>
      <c r="L6" s="153" t="s">
        <v>60</v>
      </c>
      <c r="M6" s="156"/>
    </row>
    <row r="7" spans="1:13" ht="12.75" x14ac:dyDescent="0.2">
      <c r="A7" s="146"/>
      <c r="B7" s="149"/>
      <c r="C7" s="22" t="s">
        <v>61</v>
      </c>
      <c r="D7" s="22" t="s">
        <v>62</v>
      </c>
      <c r="E7" s="22" t="s">
        <v>63</v>
      </c>
      <c r="F7" s="22" t="s">
        <v>64</v>
      </c>
      <c r="G7" s="23" t="s">
        <v>65</v>
      </c>
      <c r="H7" s="24" t="s">
        <v>66</v>
      </c>
      <c r="I7" s="24" t="s">
        <v>67</v>
      </c>
      <c r="J7" s="24" t="s">
        <v>68</v>
      </c>
      <c r="K7" s="23" t="s">
        <v>68</v>
      </c>
      <c r="L7" s="23" t="s">
        <v>67</v>
      </c>
      <c r="M7" s="25" t="s">
        <v>68</v>
      </c>
    </row>
    <row r="8" spans="1:13" ht="12.75" x14ac:dyDescent="0.2">
      <c r="A8" s="26" t="s">
        <v>69</v>
      </c>
      <c r="B8" s="27" t="s">
        <v>70</v>
      </c>
      <c r="C8" s="28">
        <v>1</v>
      </c>
      <c r="D8" s="29">
        <v>1</v>
      </c>
      <c r="E8" s="29"/>
      <c r="F8" s="29"/>
      <c r="G8" s="30"/>
      <c r="H8" s="30">
        <v>2</v>
      </c>
      <c r="I8" s="30">
        <v>1</v>
      </c>
      <c r="J8" s="30"/>
      <c r="K8" s="30"/>
      <c r="L8" s="30"/>
      <c r="M8" s="30"/>
    </row>
    <row r="9" spans="1:13" ht="12.75" x14ac:dyDescent="0.2">
      <c r="A9" s="26">
        <f t="shared" ref="A9:A33" si="0">A8+1</f>
        <v>2</v>
      </c>
      <c r="B9" s="31" t="s">
        <v>71</v>
      </c>
      <c r="C9" s="32"/>
      <c r="D9" s="33"/>
      <c r="E9" s="33">
        <v>1</v>
      </c>
      <c r="F9" s="33">
        <v>1</v>
      </c>
      <c r="G9" s="33"/>
      <c r="H9" s="33">
        <v>2</v>
      </c>
      <c r="I9" s="33"/>
      <c r="J9" s="33">
        <v>3</v>
      </c>
      <c r="K9" s="33"/>
      <c r="L9" s="33"/>
      <c r="M9" s="33"/>
    </row>
    <row r="10" spans="1:13" ht="12.75" x14ac:dyDescent="0.2">
      <c r="A10" s="26">
        <f t="shared" si="0"/>
        <v>3</v>
      </c>
      <c r="B10" s="34" t="s">
        <v>72</v>
      </c>
      <c r="C10" s="35"/>
      <c r="D10" s="36">
        <v>1</v>
      </c>
      <c r="E10" s="36"/>
      <c r="F10" s="36"/>
      <c r="G10" s="37"/>
      <c r="H10" s="37">
        <v>2</v>
      </c>
      <c r="I10" s="37">
        <v>1</v>
      </c>
      <c r="J10" s="37"/>
      <c r="K10" s="37"/>
      <c r="L10" s="37"/>
      <c r="M10" s="37"/>
    </row>
    <row r="11" spans="1:13" ht="12.75" x14ac:dyDescent="0.2">
      <c r="A11" s="26">
        <f t="shared" si="0"/>
        <v>4</v>
      </c>
      <c r="B11" s="31" t="s">
        <v>73</v>
      </c>
      <c r="C11" s="32"/>
      <c r="D11" s="33"/>
      <c r="E11" s="33">
        <v>2</v>
      </c>
      <c r="F11" s="33">
        <v>1</v>
      </c>
      <c r="G11" s="33"/>
      <c r="H11" s="33">
        <v>2</v>
      </c>
      <c r="I11" s="33"/>
      <c r="J11" s="33">
        <v>2</v>
      </c>
      <c r="K11" s="33"/>
      <c r="L11" s="33"/>
      <c r="M11" s="33"/>
    </row>
    <row r="12" spans="1:13" ht="12.75" x14ac:dyDescent="0.2">
      <c r="A12" s="26">
        <f t="shared" si="0"/>
        <v>5</v>
      </c>
      <c r="B12" s="34" t="s">
        <v>74</v>
      </c>
      <c r="C12" s="35"/>
      <c r="D12" s="36"/>
      <c r="E12" s="36">
        <v>1</v>
      </c>
      <c r="F12" s="36">
        <v>1</v>
      </c>
      <c r="G12" s="37"/>
      <c r="H12" s="37">
        <v>2</v>
      </c>
      <c r="I12" s="37"/>
      <c r="J12" s="37">
        <v>2</v>
      </c>
      <c r="K12" s="37"/>
      <c r="L12" s="37"/>
      <c r="M12" s="37"/>
    </row>
    <row r="13" spans="1:13" ht="12.75" x14ac:dyDescent="0.2">
      <c r="A13" s="26">
        <f t="shared" si="0"/>
        <v>6</v>
      </c>
      <c r="B13" s="31" t="s">
        <v>75</v>
      </c>
      <c r="C13" s="32"/>
      <c r="D13" s="33"/>
      <c r="E13" s="33">
        <v>2</v>
      </c>
      <c r="F13" s="33">
        <v>1</v>
      </c>
      <c r="G13" s="33"/>
      <c r="H13" s="33">
        <v>2</v>
      </c>
      <c r="I13" s="33"/>
      <c r="J13" s="33">
        <v>2</v>
      </c>
      <c r="K13" s="33"/>
      <c r="L13" s="33"/>
      <c r="M13" s="33"/>
    </row>
    <row r="14" spans="1:13" ht="12.75" x14ac:dyDescent="0.2">
      <c r="A14" s="26">
        <f t="shared" si="0"/>
        <v>7</v>
      </c>
      <c r="B14" s="34" t="s">
        <v>76</v>
      </c>
      <c r="C14" s="35"/>
      <c r="D14" s="36"/>
      <c r="E14" s="36">
        <v>2</v>
      </c>
      <c r="F14" s="36">
        <v>1</v>
      </c>
      <c r="G14" s="37"/>
      <c r="H14" s="37"/>
      <c r="I14" s="37"/>
      <c r="J14" s="37"/>
      <c r="K14" s="37">
        <v>1</v>
      </c>
      <c r="L14" s="37"/>
      <c r="M14" s="37">
        <v>2</v>
      </c>
    </row>
    <row r="15" spans="1:13" ht="12.75" x14ac:dyDescent="0.2">
      <c r="A15" s="26">
        <f t="shared" si="0"/>
        <v>8</v>
      </c>
      <c r="B15" s="31" t="s">
        <v>77</v>
      </c>
      <c r="C15" s="32"/>
      <c r="D15" s="33"/>
      <c r="E15" s="33">
        <v>4</v>
      </c>
      <c r="F15" s="33">
        <v>3</v>
      </c>
      <c r="G15" s="33">
        <v>2</v>
      </c>
      <c r="H15" s="33">
        <v>2</v>
      </c>
      <c r="I15" s="33"/>
      <c r="J15" s="33">
        <v>2</v>
      </c>
      <c r="K15" s="33"/>
      <c r="L15" s="33"/>
      <c r="M15" s="33">
        <v>1</v>
      </c>
    </row>
    <row r="16" spans="1:13" ht="12.75" x14ac:dyDescent="0.2">
      <c r="A16" s="26">
        <f t="shared" si="0"/>
        <v>9</v>
      </c>
      <c r="B16" s="34" t="s">
        <v>78</v>
      </c>
      <c r="C16" s="35"/>
      <c r="D16" s="36">
        <v>1</v>
      </c>
      <c r="E16" s="36">
        <v>2</v>
      </c>
      <c r="F16" s="36">
        <v>3</v>
      </c>
      <c r="G16" s="37">
        <v>2</v>
      </c>
      <c r="H16" s="37">
        <v>2</v>
      </c>
      <c r="I16" s="37">
        <v>1</v>
      </c>
      <c r="J16" s="37">
        <v>4</v>
      </c>
      <c r="K16" s="37"/>
      <c r="L16" s="37"/>
      <c r="M16" s="37">
        <v>1</v>
      </c>
    </row>
    <row r="17" spans="1:13" ht="12.75" x14ac:dyDescent="0.2">
      <c r="A17" s="26">
        <f t="shared" si="0"/>
        <v>10</v>
      </c>
      <c r="B17" s="31" t="s">
        <v>79</v>
      </c>
      <c r="C17" s="32"/>
      <c r="D17" s="33"/>
      <c r="E17" s="33">
        <v>1</v>
      </c>
      <c r="F17" s="33">
        <v>1</v>
      </c>
      <c r="G17" s="33"/>
      <c r="H17" s="33">
        <v>2</v>
      </c>
      <c r="I17" s="33"/>
      <c r="J17" s="33">
        <v>2</v>
      </c>
      <c r="K17" s="33"/>
      <c r="L17" s="33"/>
      <c r="M17" s="33"/>
    </row>
    <row r="18" spans="1:13" ht="12.75" x14ac:dyDescent="0.2">
      <c r="A18" s="26">
        <f t="shared" si="0"/>
        <v>11</v>
      </c>
      <c r="B18" s="34" t="s">
        <v>80</v>
      </c>
      <c r="C18" s="35">
        <v>1</v>
      </c>
      <c r="D18" s="36">
        <v>1</v>
      </c>
      <c r="E18" s="36">
        <v>2</v>
      </c>
      <c r="F18" s="36">
        <v>1</v>
      </c>
      <c r="G18" s="37">
        <v>2</v>
      </c>
      <c r="H18" s="37">
        <v>2</v>
      </c>
      <c r="I18" s="37"/>
      <c r="J18" s="37">
        <v>2</v>
      </c>
      <c r="K18" s="37"/>
      <c r="L18" s="37"/>
      <c r="M18" s="37"/>
    </row>
    <row r="19" spans="1:13" ht="12.75" x14ac:dyDescent="0.2">
      <c r="A19" s="26">
        <f t="shared" si="0"/>
        <v>12</v>
      </c>
      <c r="B19" s="31" t="s">
        <v>81</v>
      </c>
      <c r="C19" s="32"/>
      <c r="D19" s="33"/>
      <c r="E19" s="33">
        <v>2</v>
      </c>
      <c r="F19" s="33">
        <v>1</v>
      </c>
      <c r="G19" s="33"/>
      <c r="H19" s="33">
        <v>2</v>
      </c>
      <c r="I19" s="33"/>
      <c r="J19" s="33">
        <v>2</v>
      </c>
      <c r="K19" s="33"/>
      <c r="L19" s="33"/>
      <c r="M19" s="33"/>
    </row>
    <row r="20" spans="1:13" ht="12.75" x14ac:dyDescent="0.2">
      <c r="A20" s="26">
        <f t="shared" si="0"/>
        <v>13</v>
      </c>
      <c r="B20" s="34" t="s">
        <v>82</v>
      </c>
      <c r="C20" s="35"/>
      <c r="D20" s="36"/>
      <c r="E20" s="36">
        <v>2</v>
      </c>
      <c r="F20" s="36">
        <v>1</v>
      </c>
      <c r="G20" s="37"/>
      <c r="H20" s="37">
        <v>2</v>
      </c>
      <c r="I20" s="37">
        <v>2</v>
      </c>
      <c r="J20" s="37">
        <v>1</v>
      </c>
      <c r="K20" s="37"/>
      <c r="L20" s="37"/>
      <c r="M20" s="37"/>
    </row>
    <row r="21" spans="1:13" ht="12.75" x14ac:dyDescent="0.2">
      <c r="A21" s="26">
        <f t="shared" si="0"/>
        <v>14</v>
      </c>
      <c r="B21" s="31" t="s">
        <v>83</v>
      </c>
      <c r="C21" s="32"/>
      <c r="D21" s="33"/>
      <c r="E21" s="33">
        <v>2</v>
      </c>
      <c r="F21" s="33">
        <v>1</v>
      </c>
      <c r="G21" s="33">
        <v>2</v>
      </c>
      <c r="H21" s="33">
        <v>2</v>
      </c>
      <c r="I21" s="33"/>
      <c r="J21" s="33">
        <v>3</v>
      </c>
      <c r="K21" s="33"/>
      <c r="L21" s="33"/>
      <c r="M21" s="33"/>
    </row>
    <row r="22" spans="1:13" ht="12.75" x14ac:dyDescent="0.2">
      <c r="A22" s="26">
        <f t="shared" si="0"/>
        <v>15</v>
      </c>
      <c r="B22" s="34" t="s">
        <v>84</v>
      </c>
      <c r="C22" s="35"/>
      <c r="D22" s="36"/>
      <c r="E22" s="36">
        <v>1</v>
      </c>
      <c r="F22" s="36">
        <v>1</v>
      </c>
      <c r="G22" s="37"/>
      <c r="H22" s="37">
        <v>2</v>
      </c>
      <c r="I22" s="37"/>
      <c r="J22" s="37">
        <v>4</v>
      </c>
      <c r="K22" s="37"/>
      <c r="L22" s="37"/>
      <c r="M22" s="37"/>
    </row>
    <row r="23" spans="1:13" ht="12.75" x14ac:dyDescent="0.2">
      <c r="A23" s="26">
        <f t="shared" si="0"/>
        <v>16</v>
      </c>
      <c r="B23" s="31" t="s">
        <v>85</v>
      </c>
      <c r="C23" s="32">
        <v>1</v>
      </c>
      <c r="D23" s="33">
        <v>1</v>
      </c>
      <c r="E23" s="33"/>
      <c r="F23" s="33"/>
      <c r="G23" s="33"/>
      <c r="H23" s="33">
        <v>2</v>
      </c>
      <c r="I23" s="33">
        <v>1</v>
      </c>
      <c r="J23" s="33"/>
      <c r="K23" s="33"/>
      <c r="L23" s="33"/>
      <c r="M23" s="33"/>
    </row>
    <row r="24" spans="1:13" ht="12.75" x14ac:dyDescent="0.2">
      <c r="A24" s="26">
        <f t="shared" si="0"/>
        <v>17</v>
      </c>
      <c r="B24" s="34" t="s">
        <v>86</v>
      </c>
      <c r="C24" s="35"/>
      <c r="D24" s="36"/>
      <c r="E24" s="36">
        <v>3</v>
      </c>
      <c r="F24" s="36">
        <v>1</v>
      </c>
      <c r="G24" s="37">
        <v>2</v>
      </c>
      <c r="H24" s="37">
        <v>2</v>
      </c>
      <c r="I24" s="37"/>
      <c r="J24" s="37">
        <v>2</v>
      </c>
      <c r="K24" s="37"/>
      <c r="L24" s="37"/>
      <c r="M24" s="37"/>
    </row>
    <row r="25" spans="1:13" ht="12.75" x14ac:dyDescent="0.2">
      <c r="A25" s="26">
        <f t="shared" si="0"/>
        <v>18</v>
      </c>
      <c r="B25" s="31" t="s">
        <v>87</v>
      </c>
      <c r="C25" s="32"/>
      <c r="D25" s="33">
        <v>1</v>
      </c>
      <c r="E25" s="33"/>
      <c r="F25" s="33"/>
      <c r="G25" s="33"/>
      <c r="H25" s="33"/>
      <c r="I25" s="33">
        <v>1</v>
      </c>
      <c r="J25" s="33"/>
      <c r="K25" s="33"/>
      <c r="L25" s="33"/>
      <c r="M25" s="33"/>
    </row>
    <row r="26" spans="1:13" ht="12.75" x14ac:dyDescent="0.2">
      <c r="A26" s="26">
        <f t="shared" si="0"/>
        <v>19</v>
      </c>
      <c r="B26" s="34" t="s">
        <v>88</v>
      </c>
      <c r="C26" s="35">
        <v>1</v>
      </c>
      <c r="D26" s="36">
        <v>1</v>
      </c>
      <c r="E26" s="36"/>
      <c r="F26" s="36"/>
      <c r="G26" s="37"/>
      <c r="H26" s="37"/>
      <c r="I26" s="37">
        <v>1</v>
      </c>
      <c r="J26" s="37"/>
      <c r="K26" s="37"/>
      <c r="L26" s="37"/>
      <c r="M26" s="37"/>
    </row>
    <row r="27" spans="1:13" ht="12.75" x14ac:dyDescent="0.2">
      <c r="A27" s="26">
        <f t="shared" si="0"/>
        <v>20</v>
      </c>
      <c r="B27" s="31" t="s">
        <v>89</v>
      </c>
      <c r="C27" s="32"/>
      <c r="D27" s="33">
        <v>1</v>
      </c>
      <c r="E27" s="33"/>
      <c r="F27" s="33"/>
      <c r="G27" s="33"/>
      <c r="H27" s="33"/>
      <c r="I27" s="33">
        <v>1</v>
      </c>
      <c r="J27" s="33"/>
      <c r="K27" s="33"/>
      <c r="L27" s="33"/>
      <c r="M27" s="33"/>
    </row>
    <row r="28" spans="1:13" ht="12.75" x14ac:dyDescent="0.2">
      <c r="A28" s="26">
        <f t="shared" si="0"/>
        <v>21</v>
      </c>
      <c r="B28" s="38" t="s">
        <v>90</v>
      </c>
      <c r="C28" s="35"/>
      <c r="D28" s="36">
        <v>1</v>
      </c>
      <c r="E28" s="36"/>
      <c r="F28" s="36"/>
      <c r="G28" s="37"/>
      <c r="H28" s="37"/>
      <c r="I28" s="37">
        <v>1</v>
      </c>
      <c r="J28" s="37"/>
      <c r="K28" s="37"/>
      <c r="L28" s="37"/>
      <c r="M28" s="37"/>
    </row>
    <row r="29" spans="1:13" ht="12.75" x14ac:dyDescent="0.2">
      <c r="A29" s="26">
        <f t="shared" si="0"/>
        <v>22</v>
      </c>
      <c r="B29" s="31" t="s">
        <v>91</v>
      </c>
      <c r="C29" s="32"/>
      <c r="D29" s="33">
        <v>1</v>
      </c>
      <c r="E29" s="33"/>
      <c r="F29" s="33"/>
      <c r="G29" s="33"/>
      <c r="H29" s="33"/>
      <c r="I29" s="33">
        <v>1</v>
      </c>
      <c r="J29" s="33"/>
      <c r="K29" s="33"/>
      <c r="L29" s="33"/>
      <c r="M29" s="33"/>
    </row>
    <row r="30" spans="1:13" ht="12.75" x14ac:dyDescent="0.2">
      <c r="A30" s="26">
        <f t="shared" si="0"/>
        <v>23</v>
      </c>
      <c r="B30" s="34" t="s">
        <v>92</v>
      </c>
      <c r="C30" s="35"/>
      <c r="D30" s="36"/>
      <c r="E30" s="36">
        <v>1</v>
      </c>
      <c r="F30" s="36">
        <v>1</v>
      </c>
      <c r="G30" s="37"/>
      <c r="H30" s="37">
        <v>2</v>
      </c>
      <c r="I30" s="37"/>
      <c r="J30" s="37">
        <v>1</v>
      </c>
      <c r="K30" s="37"/>
      <c r="L30" s="37"/>
      <c r="M30" s="37"/>
    </row>
    <row r="31" spans="1:13" ht="12.75" x14ac:dyDescent="0.2">
      <c r="A31" s="26">
        <f t="shared" si="0"/>
        <v>24</v>
      </c>
      <c r="B31" s="31" t="s">
        <v>93</v>
      </c>
      <c r="C31" s="32">
        <v>1</v>
      </c>
      <c r="D31" s="33">
        <v>1</v>
      </c>
      <c r="E31" s="33"/>
      <c r="F31" s="33"/>
      <c r="G31" s="33"/>
      <c r="H31" s="33">
        <v>2</v>
      </c>
      <c r="I31" s="33">
        <v>2</v>
      </c>
      <c r="J31" s="33"/>
      <c r="K31" s="33"/>
      <c r="L31" s="33"/>
      <c r="M31" s="33"/>
    </row>
    <row r="32" spans="1:13" ht="12.75" x14ac:dyDescent="0.2">
      <c r="A32" s="26">
        <f t="shared" si="0"/>
        <v>25</v>
      </c>
      <c r="B32" s="34" t="s">
        <v>94</v>
      </c>
      <c r="C32" s="35"/>
      <c r="D32" s="36"/>
      <c r="E32" s="36">
        <v>3</v>
      </c>
      <c r="F32" s="36">
        <v>2</v>
      </c>
      <c r="G32" s="37">
        <v>1</v>
      </c>
      <c r="H32" s="37"/>
      <c r="I32" s="37"/>
      <c r="J32" s="37">
        <v>4</v>
      </c>
      <c r="K32" s="37"/>
      <c r="L32" s="37"/>
      <c r="M32" s="37">
        <v>1</v>
      </c>
    </row>
    <row r="33" spans="1:13" ht="12.75" x14ac:dyDescent="0.2">
      <c r="A33" s="26">
        <f t="shared" si="0"/>
        <v>26</v>
      </c>
      <c r="B33" s="31" t="s">
        <v>95</v>
      </c>
      <c r="C33" s="32"/>
      <c r="D33" s="33">
        <v>1</v>
      </c>
      <c r="E33" s="33">
        <v>1</v>
      </c>
      <c r="F33" s="33">
        <v>1</v>
      </c>
      <c r="G33" s="33"/>
      <c r="H33" s="33"/>
      <c r="I33" s="33"/>
      <c r="J33" s="33"/>
      <c r="K33" s="33"/>
      <c r="L33" s="33"/>
      <c r="M33" s="33"/>
    </row>
    <row r="34" spans="1:13" ht="22.5" customHeight="1" x14ac:dyDescent="0.2">
      <c r="A34" s="158" t="s">
        <v>96</v>
      </c>
      <c r="B34" s="155"/>
      <c r="C34" s="39">
        <f t="shared" ref="C34:M34" si="1">SUM(C8:C33)</f>
        <v>5</v>
      </c>
      <c r="D34" s="39">
        <f t="shared" si="1"/>
        <v>12</v>
      </c>
      <c r="E34" s="39">
        <f t="shared" si="1"/>
        <v>32</v>
      </c>
      <c r="F34" s="39">
        <f t="shared" si="1"/>
        <v>22</v>
      </c>
      <c r="G34" s="39">
        <f t="shared" si="1"/>
        <v>11</v>
      </c>
      <c r="H34" s="39">
        <f t="shared" si="1"/>
        <v>36</v>
      </c>
      <c r="I34" s="39">
        <f t="shared" si="1"/>
        <v>13</v>
      </c>
      <c r="J34" s="39">
        <f t="shared" si="1"/>
        <v>36</v>
      </c>
      <c r="K34" s="39">
        <f t="shared" si="1"/>
        <v>1</v>
      </c>
      <c r="L34" s="39">
        <f t="shared" si="1"/>
        <v>0</v>
      </c>
      <c r="M34" s="39">
        <f t="shared" si="1"/>
        <v>5</v>
      </c>
    </row>
    <row r="35" spans="1:13" ht="22.5" customHeight="1" x14ac:dyDescent="0.2">
      <c r="A35" s="40"/>
      <c r="B35" s="40"/>
      <c r="C35" s="7"/>
      <c r="D35" s="7"/>
      <c r="E35" s="7"/>
      <c r="F35" s="7"/>
      <c r="G35" s="7"/>
      <c r="H35" s="7"/>
      <c r="I35" s="9"/>
      <c r="J35" s="9"/>
      <c r="K35" s="7"/>
      <c r="L35" s="7"/>
      <c r="M35" s="7"/>
    </row>
    <row r="36" spans="1:13" ht="22.5" customHeight="1" x14ac:dyDescent="0.2">
      <c r="A36" s="159" t="s">
        <v>97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41"/>
      <c r="M36" s="42">
        <f>SUM(C34:M34)</f>
        <v>173</v>
      </c>
    </row>
    <row r="37" spans="1:13" ht="22.5" customHeight="1" x14ac:dyDescent="0.2">
      <c r="A37" s="19"/>
      <c r="B37" s="19"/>
      <c r="C37" s="19"/>
      <c r="D37" s="19"/>
      <c r="E37" s="19"/>
      <c r="F37" s="19"/>
      <c r="G37" s="43" t="s">
        <v>98</v>
      </c>
      <c r="H37" s="157" t="s">
        <v>99</v>
      </c>
      <c r="I37" s="115"/>
      <c r="J37" s="157" t="s">
        <v>100</v>
      </c>
      <c r="K37" s="115"/>
      <c r="L37" s="157" t="s">
        <v>101</v>
      </c>
      <c r="M37" s="115"/>
    </row>
    <row r="38" spans="1:13" ht="12.75" x14ac:dyDescent="0.2">
      <c r="A38" s="138" t="str">
        <f>PREÇO_TOTAL_MENSAL!$B$25</f>
        <v>Auxiliar de Serviços Gerais - 8h - 20% Insalubridade</v>
      </c>
      <c r="B38" s="133"/>
      <c r="C38" s="133"/>
      <c r="D38" s="133"/>
      <c r="E38" s="133"/>
      <c r="F38" s="133"/>
      <c r="G38" s="44">
        <f>E34</f>
        <v>32</v>
      </c>
      <c r="H38" s="139">
        <f>ASG_8H_20P!$D$78</f>
        <v>0</v>
      </c>
      <c r="I38" s="133"/>
      <c r="J38" s="139">
        <f t="shared" ref="J38:J48" si="2">H38*G38</f>
        <v>0</v>
      </c>
      <c r="K38" s="133"/>
      <c r="L38" s="140">
        <f t="shared" ref="L38:L48" si="3">J38*12</f>
        <v>0</v>
      </c>
      <c r="M38" s="133"/>
    </row>
    <row r="39" spans="1:13" ht="12.75" x14ac:dyDescent="0.2">
      <c r="A39" s="138" t="str">
        <f>PREÇO_TOTAL_MENSAL!B26</f>
        <v>Auxiliar de Serviços Gerais - 8h - 40% Insalubridade</v>
      </c>
      <c r="B39" s="133"/>
      <c r="C39" s="133"/>
      <c r="D39" s="133"/>
      <c r="E39" s="133"/>
      <c r="F39" s="133"/>
      <c r="G39" s="44">
        <f>F34</f>
        <v>22</v>
      </c>
      <c r="H39" s="139">
        <f>ASG_8H_40P!$D$78</f>
        <v>0</v>
      </c>
      <c r="I39" s="133"/>
      <c r="J39" s="139">
        <f t="shared" si="2"/>
        <v>0</v>
      </c>
      <c r="K39" s="133"/>
      <c r="L39" s="140">
        <f t="shared" si="3"/>
        <v>0</v>
      </c>
      <c r="M39" s="133"/>
    </row>
    <row r="40" spans="1:13" ht="12.75" x14ac:dyDescent="0.2">
      <c r="A40" s="138" t="str">
        <f>PREÇO_TOTAL_MENSAL!$B$27</f>
        <v>Auxiliar de Serviços Gerais - 5h - 20% Insalubridade</v>
      </c>
      <c r="B40" s="133"/>
      <c r="C40" s="133"/>
      <c r="D40" s="133"/>
      <c r="E40" s="133"/>
      <c r="F40" s="133"/>
      <c r="G40" s="44">
        <f>C34</f>
        <v>5</v>
      </c>
      <c r="H40" s="139">
        <f>ASG_5H_20P!$D$78</f>
        <v>0</v>
      </c>
      <c r="I40" s="133"/>
      <c r="J40" s="139">
        <f t="shared" si="2"/>
        <v>0</v>
      </c>
      <c r="K40" s="133"/>
      <c r="L40" s="140">
        <f t="shared" si="3"/>
        <v>0</v>
      </c>
      <c r="M40" s="133"/>
    </row>
    <row r="41" spans="1:13" ht="12.75" x14ac:dyDescent="0.2">
      <c r="A41" s="138" t="str">
        <f>PREÇO_TOTAL_MENSAL!B28</f>
        <v>Auxiliar de Serviços Gerais - 5h - 40% Insalubridade</v>
      </c>
      <c r="B41" s="133"/>
      <c r="C41" s="133"/>
      <c r="D41" s="133"/>
      <c r="E41" s="133"/>
      <c r="F41" s="133"/>
      <c r="G41" s="44">
        <f>D34</f>
        <v>12</v>
      </c>
      <c r="H41" s="139">
        <f>ASG_5H_40P!$D$78</f>
        <v>0</v>
      </c>
      <c r="I41" s="133"/>
      <c r="J41" s="139">
        <f t="shared" si="2"/>
        <v>0</v>
      </c>
      <c r="K41" s="133"/>
      <c r="L41" s="140">
        <f t="shared" si="3"/>
        <v>0</v>
      </c>
      <c r="M41" s="133"/>
    </row>
    <row r="42" spans="1:13" ht="12.75" x14ac:dyDescent="0.2">
      <c r="A42" s="138" t="str">
        <f>PREÇO_TOTAL_MENSAL!$B$29</f>
        <v>Porteiro Noturno (12x36)</v>
      </c>
      <c r="B42" s="133"/>
      <c r="C42" s="133"/>
      <c r="D42" s="133"/>
      <c r="E42" s="133"/>
      <c r="F42" s="133"/>
      <c r="G42" s="44">
        <f>G34</f>
        <v>11</v>
      </c>
      <c r="H42" s="139">
        <f>PORTEIRO_NOTURNO_12X36!$D$79</f>
        <v>0</v>
      </c>
      <c r="I42" s="133"/>
      <c r="J42" s="139">
        <f t="shared" si="2"/>
        <v>0</v>
      </c>
      <c r="K42" s="133"/>
      <c r="L42" s="140">
        <f t="shared" si="3"/>
        <v>0</v>
      </c>
      <c r="M42" s="133"/>
    </row>
    <row r="43" spans="1:13" ht="12.75" x14ac:dyDescent="0.2">
      <c r="A43" s="138" t="str">
        <f>PREÇO_TOTAL_MENSAL!$B$30</f>
        <v>Porteiro Diurno (12x36)</v>
      </c>
      <c r="B43" s="133"/>
      <c r="C43" s="133"/>
      <c r="D43" s="133"/>
      <c r="E43" s="133"/>
      <c r="F43" s="133"/>
      <c r="G43" s="44">
        <f>H34</f>
        <v>36</v>
      </c>
      <c r="H43" s="139">
        <f>PORTEIRO_DIURNO_12X36!$D$78</f>
        <v>0</v>
      </c>
      <c r="I43" s="133"/>
      <c r="J43" s="139">
        <f t="shared" si="2"/>
        <v>0</v>
      </c>
      <c r="K43" s="133"/>
      <c r="L43" s="140">
        <f t="shared" si="3"/>
        <v>0</v>
      </c>
      <c r="M43" s="133"/>
    </row>
    <row r="44" spans="1:13" ht="12.75" x14ac:dyDescent="0.2">
      <c r="A44" s="138" t="str">
        <f>PREÇO_TOTAL_MENSAL!$B$31</f>
        <v>Merendeiro - 8h</v>
      </c>
      <c r="B44" s="133"/>
      <c r="C44" s="133"/>
      <c r="D44" s="133"/>
      <c r="E44" s="133"/>
      <c r="F44" s="133"/>
      <c r="G44" s="44">
        <f>I34</f>
        <v>13</v>
      </c>
      <c r="H44" s="139">
        <f>MERENDEIRA_8H_20P!$D$78</f>
        <v>0</v>
      </c>
      <c r="I44" s="133"/>
      <c r="J44" s="139">
        <f t="shared" si="2"/>
        <v>0</v>
      </c>
      <c r="K44" s="133"/>
      <c r="L44" s="140">
        <f t="shared" si="3"/>
        <v>0</v>
      </c>
      <c r="M44" s="133"/>
    </row>
    <row r="45" spans="1:13" ht="12.75" x14ac:dyDescent="0.2">
      <c r="A45" s="138" t="str">
        <f>PREÇO_TOTAL_MENSAL!$B$32</f>
        <v>Merendeiro - 5h</v>
      </c>
      <c r="B45" s="133"/>
      <c r="C45" s="133"/>
      <c r="D45" s="133"/>
      <c r="E45" s="133"/>
      <c r="F45" s="133"/>
      <c r="G45" s="44">
        <f>J34</f>
        <v>36</v>
      </c>
      <c r="H45" s="139">
        <f>MERENDEIRA_5H_20P!$D$78</f>
        <v>0</v>
      </c>
      <c r="I45" s="133"/>
      <c r="J45" s="139">
        <f t="shared" si="2"/>
        <v>0</v>
      </c>
      <c r="K45" s="133"/>
      <c r="L45" s="140">
        <f t="shared" si="3"/>
        <v>0</v>
      </c>
      <c r="M45" s="133"/>
    </row>
    <row r="46" spans="1:13" ht="12.75" x14ac:dyDescent="0.2">
      <c r="A46" s="138" t="str">
        <f>PREÇO_TOTAL_MENSAL!$B$33</f>
        <v>Copeiro - 8h</v>
      </c>
      <c r="B46" s="133"/>
      <c r="C46" s="133"/>
      <c r="D46" s="133"/>
      <c r="E46" s="133"/>
      <c r="F46" s="133"/>
      <c r="G46" s="44">
        <f>K34</f>
        <v>1</v>
      </c>
      <c r="H46" s="139">
        <f>COPEIRO_8H!$D$77</f>
        <v>0</v>
      </c>
      <c r="I46" s="133"/>
      <c r="J46" s="139">
        <f t="shared" si="2"/>
        <v>0</v>
      </c>
      <c r="K46" s="133"/>
      <c r="L46" s="140">
        <f t="shared" si="3"/>
        <v>0</v>
      </c>
      <c r="M46" s="133"/>
    </row>
    <row r="47" spans="1:13" ht="12.75" x14ac:dyDescent="0.2">
      <c r="A47" s="138" t="str">
        <f>PREÇO_TOTAL_MENSAL!$B$34</f>
        <v>Recepcionista - 5h</v>
      </c>
      <c r="B47" s="133"/>
      <c r="C47" s="133"/>
      <c r="D47" s="133"/>
      <c r="E47" s="133"/>
      <c r="F47" s="133"/>
      <c r="G47" s="44">
        <f>L34</f>
        <v>0</v>
      </c>
      <c r="H47" s="139">
        <f>RECEPCIONISTA_5H!$D$77</f>
        <v>0</v>
      </c>
      <c r="I47" s="133"/>
      <c r="J47" s="139">
        <f t="shared" si="2"/>
        <v>0</v>
      </c>
      <c r="K47" s="133"/>
      <c r="L47" s="140">
        <f t="shared" si="3"/>
        <v>0</v>
      </c>
      <c r="M47" s="133"/>
    </row>
    <row r="48" spans="1:13" ht="12.75" x14ac:dyDescent="0.2">
      <c r="A48" s="138" t="str">
        <f>PREÇO_TOTAL_MENSAL!$B$35</f>
        <v>Recepcionista - 8h</v>
      </c>
      <c r="B48" s="133"/>
      <c r="C48" s="133"/>
      <c r="D48" s="133"/>
      <c r="E48" s="133"/>
      <c r="F48" s="133"/>
      <c r="G48" s="44">
        <f>M34</f>
        <v>5</v>
      </c>
      <c r="H48" s="139">
        <f>RECEPCIONISTA_8H!$D$77</f>
        <v>0</v>
      </c>
      <c r="I48" s="133"/>
      <c r="J48" s="139">
        <f t="shared" si="2"/>
        <v>0</v>
      </c>
      <c r="K48" s="133"/>
      <c r="L48" s="140">
        <f t="shared" si="3"/>
        <v>0</v>
      </c>
      <c r="M48" s="133"/>
    </row>
    <row r="49" spans="1:13" ht="22.5" customHeight="1" x14ac:dyDescent="0.2">
      <c r="A49" s="141" t="s">
        <v>96</v>
      </c>
      <c r="B49" s="115"/>
      <c r="C49" s="115"/>
      <c r="D49" s="115"/>
      <c r="E49" s="115"/>
      <c r="F49" s="115"/>
      <c r="G49" s="115"/>
      <c r="H49" s="115"/>
      <c r="I49" s="115"/>
      <c r="J49" s="142">
        <f>SUM(J38:K48)</f>
        <v>0</v>
      </c>
      <c r="K49" s="115"/>
      <c r="L49" s="142">
        <f>SUM(L38:M48)</f>
        <v>0</v>
      </c>
      <c r="M49" s="115"/>
    </row>
  </sheetData>
  <mergeCells count="62">
    <mergeCell ref="A34:B34"/>
    <mergeCell ref="A36:K36"/>
    <mergeCell ref="J37:K37"/>
    <mergeCell ref="L37:M37"/>
    <mergeCell ref="A38:F38"/>
    <mergeCell ref="H37:I37"/>
    <mergeCell ref="H38:I38"/>
    <mergeCell ref="J38:K38"/>
    <mergeCell ref="L38:M38"/>
    <mergeCell ref="G6:H6"/>
    <mergeCell ref="I6:J6"/>
    <mergeCell ref="A1:M1"/>
    <mergeCell ref="A2:M2"/>
    <mergeCell ref="A3:M3"/>
    <mergeCell ref="A5:A7"/>
    <mergeCell ref="B5:B7"/>
    <mergeCell ref="C5:M5"/>
    <mergeCell ref="C6:F6"/>
    <mergeCell ref="L6:M6"/>
    <mergeCell ref="A46:F46"/>
    <mergeCell ref="H46:I46"/>
    <mergeCell ref="J46:K46"/>
    <mergeCell ref="L46:M46"/>
    <mergeCell ref="A47:F47"/>
    <mergeCell ref="J47:K47"/>
    <mergeCell ref="L47:M47"/>
    <mergeCell ref="H47:I47"/>
    <mergeCell ref="H48:I48"/>
    <mergeCell ref="J48:K48"/>
    <mergeCell ref="L48:M48"/>
    <mergeCell ref="A49:I49"/>
    <mergeCell ref="J49:K49"/>
    <mergeCell ref="L49:M49"/>
    <mergeCell ref="A48:F48"/>
    <mergeCell ref="A43:F43"/>
    <mergeCell ref="H45:I45"/>
    <mergeCell ref="J45:K45"/>
    <mergeCell ref="J43:K43"/>
    <mergeCell ref="L43:M43"/>
    <mergeCell ref="A44:F44"/>
    <mergeCell ref="H44:I44"/>
    <mergeCell ref="J44:K44"/>
    <mergeCell ref="L44:M44"/>
    <mergeCell ref="L45:M45"/>
    <mergeCell ref="A45:F45"/>
    <mergeCell ref="H43:I43"/>
    <mergeCell ref="A41:F41"/>
    <mergeCell ref="H41:I41"/>
    <mergeCell ref="J41:K41"/>
    <mergeCell ref="L41:M41"/>
    <mergeCell ref="A42:F42"/>
    <mergeCell ref="J42:K42"/>
    <mergeCell ref="L42:M42"/>
    <mergeCell ref="H42:I42"/>
    <mergeCell ref="A39:F39"/>
    <mergeCell ref="H39:I39"/>
    <mergeCell ref="J39:K39"/>
    <mergeCell ref="L39:M39"/>
    <mergeCell ref="H40:I40"/>
    <mergeCell ref="J40:K40"/>
    <mergeCell ref="L40:M40"/>
    <mergeCell ref="A40:F40"/>
  </mergeCells>
  <conditionalFormatting sqref="A8:M33">
    <cfRule type="expression" dxfId="5" priority="1">
      <formula>ISODD(ROW())</formula>
    </cfRule>
  </conditionalFormatting>
  <conditionalFormatting sqref="A38:M49">
    <cfRule type="expression" dxfId="4" priority="2">
      <formula>ISODD(ROW())</formula>
    </cfRule>
  </conditionalFormatting>
  <printOptions horizontalCentered="1"/>
  <pageMargins left="0.7" right="0.7" top="0.75" bottom="0.75" header="0" footer="0"/>
  <pageSetup paperSize="9" fitToHeight="0" pageOrder="overThenDown" orientation="portrait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  <pageSetUpPr fitToPage="1"/>
  </sheetPr>
  <dimension ref="A1:M42"/>
  <sheetViews>
    <sheetView workbookViewId="0"/>
  </sheetViews>
  <sheetFormatPr defaultColWidth="12.5703125" defaultRowHeight="15.75" customHeight="1" x14ac:dyDescent="0.2"/>
  <cols>
    <col min="1" max="1" width="5.42578125" customWidth="1"/>
    <col min="2" max="2" width="40.140625" customWidth="1"/>
    <col min="3" max="13" width="7.140625" customWidth="1"/>
  </cols>
  <sheetData>
    <row r="1" spans="1:13" ht="120" customHeight="1" x14ac:dyDescent="0.2">
      <c r="A1" s="114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23.25" x14ac:dyDescent="0.2">
      <c r="A2" s="116" t="s">
        <v>102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x14ac:dyDescent="0.2">
      <c r="A3" s="143" t="s">
        <v>53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15.7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2.75" x14ac:dyDescent="0.2">
      <c r="A5" s="144" t="s">
        <v>20</v>
      </c>
      <c r="B5" s="147" t="s">
        <v>54</v>
      </c>
      <c r="C5" s="150" t="s">
        <v>55</v>
      </c>
      <c r="D5" s="151"/>
      <c r="E5" s="151"/>
      <c r="F5" s="151"/>
      <c r="G5" s="151"/>
      <c r="H5" s="151"/>
      <c r="I5" s="151"/>
      <c r="J5" s="151"/>
      <c r="K5" s="151"/>
      <c r="L5" s="151"/>
      <c r="M5" s="152"/>
    </row>
    <row r="6" spans="1:13" ht="12.75" x14ac:dyDescent="0.2">
      <c r="A6" s="145"/>
      <c r="B6" s="148"/>
      <c r="C6" s="153" t="s">
        <v>56</v>
      </c>
      <c r="D6" s="154"/>
      <c r="E6" s="154"/>
      <c r="F6" s="155"/>
      <c r="G6" s="153" t="s">
        <v>57</v>
      </c>
      <c r="H6" s="155"/>
      <c r="I6" s="153" t="s">
        <v>58</v>
      </c>
      <c r="J6" s="155"/>
      <c r="K6" s="21" t="s">
        <v>59</v>
      </c>
      <c r="L6" s="153" t="s">
        <v>60</v>
      </c>
      <c r="M6" s="156"/>
    </row>
    <row r="7" spans="1:13" ht="12.75" x14ac:dyDescent="0.2">
      <c r="A7" s="146"/>
      <c r="B7" s="149"/>
      <c r="C7" s="22" t="s">
        <v>61</v>
      </c>
      <c r="D7" s="22" t="s">
        <v>62</v>
      </c>
      <c r="E7" s="22" t="s">
        <v>63</v>
      </c>
      <c r="F7" s="22" t="s">
        <v>64</v>
      </c>
      <c r="G7" s="23" t="s">
        <v>65</v>
      </c>
      <c r="H7" s="24" t="s">
        <v>66</v>
      </c>
      <c r="I7" s="24" t="s">
        <v>67</v>
      </c>
      <c r="J7" s="24" t="s">
        <v>68</v>
      </c>
      <c r="K7" s="23" t="s">
        <v>68</v>
      </c>
      <c r="L7" s="23" t="s">
        <v>67</v>
      </c>
      <c r="M7" s="25" t="s">
        <v>68</v>
      </c>
    </row>
    <row r="8" spans="1:13" ht="12.75" x14ac:dyDescent="0.2">
      <c r="A8" s="26" t="s">
        <v>69</v>
      </c>
      <c r="B8" s="27" t="s">
        <v>103</v>
      </c>
      <c r="C8" s="45"/>
      <c r="D8" s="30">
        <v>1</v>
      </c>
      <c r="E8" s="30"/>
      <c r="F8" s="30"/>
      <c r="G8" s="30"/>
      <c r="H8" s="30"/>
      <c r="I8" s="30"/>
      <c r="J8" s="30"/>
      <c r="K8" s="30"/>
      <c r="L8" s="30"/>
      <c r="M8" s="30"/>
    </row>
    <row r="9" spans="1:13" ht="12.75" x14ac:dyDescent="0.2">
      <c r="A9" s="26">
        <f t="shared" ref="A9:A26" si="0">A8+1</f>
        <v>2</v>
      </c>
      <c r="B9" s="31" t="s">
        <v>104</v>
      </c>
      <c r="C9" s="32"/>
      <c r="D9" s="33">
        <v>1</v>
      </c>
      <c r="E9" s="33"/>
      <c r="F9" s="33"/>
      <c r="G9" s="33"/>
      <c r="H9" s="33"/>
      <c r="I9" s="33"/>
      <c r="J9" s="33"/>
      <c r="K9" s="33"/>
      <c r="L9" s="33"/>
      <c r="M9" s="33"/>
    </row>
    <row r="10" spans="1:13" ht="12.75" x14ac:dyDescent="0.2">
      <c r="A10" s="26">
        <f t="shared" si="0"/>
        <v>3</v>
      </c>
      <c r="B10" s="34" t="s">
        <v>105</v>
      </c>
      <c r="C10" s="46"/>
      <c r="D10" s="37">
        <v>1</v>
      </c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2.75" x14ac:dyDescent="0.2">
      <c r="A11" s="26">
        <f t="shared" si="0"/>
        <v>4</v>
      </c>
      <c r="B11" s="31" t="s">
        <v>106</v>
      </c>
      <c r="C11" s="32"/>
      <c r="D11" s="33">
        <v>1</v>
      </c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2.75" x14ac:dyDescent="0.2">
      <c r="A12" s="26">
        <f t="shared" si="0"/>
        <v>5</v>
      </c>
      <c r="B12" s="34" t="s">
        <v>107</v>
      </c>
      <c r="C12" s="46"/>
      <c r="D12" s="37"/>
      <c r="E12" s="37"/>
      <c r="F12" s="37">
        <v>1</v>
      </c>
      <c r="G12" s="37"/>
      <c r="H12" s="37"/>
      <c r="I12" s="37"/>
      <c r="J12" s="37"/>
      <c r="K12" s="37"/>
      <c r="L12" s="37"/>
      <c r="M12" s="37"/>
    </row>
    <row r="13" spans="1:13" ht="12.75" x14ac:dyDescent="0.2">
      <c r="A13" s="26">
        <f t="shared" si="0"/>
        <v>6</v>
      </c>
      <c r="B13" s="31" t="s">
        <v>108</v>
      </c>
      <c r="C13" s="32"/>
      <c r="D13" s="33"/>
      <c r="E13" s="33"/>
      <c r="F13" s="33">
        <v>1</v>
      </c>
      <c r="G13" s="33"/>
      <c r="H13" s="33"/>
      <c r="I13" s="33"/>
      <c r="J13" s="33"/>
      <c r="K13" s="33"/>
      <c r="L13" s="33"/>
      <c r="M13" s="33"/>
    </row>
    <row r="14" spans="1:13" ht="12.75" x14ac:dyDescent="0.2">
      <c r="A14" s="26">
        <f t="shared" si="0"/>
        <v>7</v>
      </c>
      <c r="B14" s="34" t="s">
        <v>109</v>
      </c>
      <c r="C14" s="46"/>
      <c r="D14" s="37">
        <v>1</v>
      </c>
      <c r="E14" s="37"/>
      <c r="F14" s="37"/>
      <c r="G14" s="37"/>
      <c r="H14" s="37"/>
      <c r="I14" s="37"/>
      <c r="J14" s="37"/>
      <c r="K14" s="37"/>
      <c r="L14" s="37"/>
      <c r="M14" s="37"/>
    </row>
    <row r="15" spans="1:13" ht="12.75" x14ac:dyDescent="0.2">
      <c r="A15" s="26">
        <f t="shared" si="0"/>
        <v>8</v>
      </c>
      <c r="B15" s="31" t="s">
        <v>110</v>
      </c>
      <c r="C15" s="32"/>
      <c r="D15" s="33"/>
      <c r="E15" s="33">
        <v>1</v>
      </c>
      <c r="F15" s="33">
        <v>1</v>
      </c>
      <c r="G15" s="33"/>
      <c r="H15" s="33"/>
      <c r="I15" s="33"/>
      <c r="J15" s="33"/>
      <c r="K15" s="33"/>
      <c r="L15" s="33"/>
      <c r="M15" s="33"/>
    </row>
    <row r="16" spans="1:13" ht="12.75" x14ac:dyDescent="0.2">
      <c r="A16" s="26">
        <f t="shared" si="0"/>
        <v>9</v>
      </c>
      <c r="B16" s="34" t="s">
        <v>111</v>
      </c>
      <c r="C16" s="46"/>
      <c r="D16" s="37"/>
      <c r="E16" s="37"/>
      <c r="F16" s="37">
        <v>1</v>
      </c>
      <c r="G16" s="37"/>
      <c r="H16" s="37"/>
      <c r="I16" s="37"/>
      <c r="J16" s="37"/>
      <c r="K16" s="37"/>
      <c r="L16" s="37"/>
      <c r="M16" s="37"/>
    </row>
    <row r="17" spans="1:13" ht="22.5" x14ac:dyDescent="0.2">
      <c r="A17" s="26">
        <f t="shared" si="0"/>
        <v>10</v>
      </c>
      <c r="B17" s="31" t="s">
        <v>112</v>
      </c>
      <c r="C17" s="32">
        <v>1</v>
      </c>
      <c r="D17" s="33">
        <v>1</v>
      </c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2.75" x14ac:dyDescent="0.2">
      <c r="A18" s="26">
        <f t="shared" si="0"/>
        <v>11</v>
      </c>
      <c r="B18" s="34" t="s">
        <v>113</v>
      </c>
      <c r="C18" s="46">
        <v>1</v>
      </c>
      <c r="D18" s="37">
        <v>1</v>
      </c>
      <c r="E18" s="37"/>
      <c r="F18" s="37"/>
      <c r="G18" s="37"/>
      <c r="H18" s="37"/>
      <c r="I18" s="37"/>
      <c r="J18" s="37"/>
      <c r="K18" s="37"/>
      <c r="L18" s="37"/>
      <c r="M18" s="37"/>
    </row>
    <row r="19" spans="1:13" ht="12.75" x14ac:dyDescent="0.2">
      <c r="A19" s="26">
        <f t="shared" si="0"/>
        <v>12</v>
      </c>
      <c r="B19" s="31" t="s">
        <v>114</v>
      </c>
      <c r="C19" s="32"/>
      <c r="D19" s="33"/>
      <c r="E19" s="33"/>
      <c r="F19" s="33">
        <v>1</v>
      </c>
      <c r="G19" s="33"/>
      <c r="H19" s="33"/>
      <c r="I19" s="33"/>
      <c r="J19" s="33"/>
      <c r="K19" s="33"/>
      <c r="L19" s="33"/>
      <c r="M19" s="33"/>
    </row>
    <row r="20" spans="1:13" ht="12.75" x14ac:dyDescent="0.2">
      <c r="A20" s="26">
        <f t="shared" si="0"/>
        <v>13</v>
      </c>
      <c r="B20" s="34" t="s">
        <v>115</v>
      </c>
      <c r="C20" s="46"/>
      <c r="D20" s="37">
        <v>1</v>
      </c>
      <c r="E20" s="37"/>
      <c r="F20" s="37"/>
      <c r="G20" s="37"/>
      <c r="H20" s="37"/>
      <c r="I20" s="37"/>
      <c r="J20" s="37"/>
      <c r="K20" s="37"/>
      <c r="L20" s="37"/>
      <c r="M20" s="37"/>
    </row>
    <row r="21" spans="1:13" ht="12.75" x14ac:dyDescent="0.2">
      <c r="A21" s="26">
        <f t="shared" si="0"/>
        <v>14</v>
      </c>
      <c r="B21" s="31" t="s">
        <v>116</v>
      </c>
      <c r="C21" s="32"/>
      <c r="D21" s="33">
        <v>1</v>
      </c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22.5" x14ac:dyDescent="0.2">
      <c r="A22" s="26">
        <f t="shared" si="0"/>
        <v>15</v>
      </c>
      <c r="B22" s="34" t="s">
        <v>117</v>
      </c>
      <c r="C22" s="46"/>
      <c r="D22" s="37">
        <v>1</v>
      </c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2.75" x14ac:dyDescent="0.2">
      <c r="A23" s="26">
        <f t="shared" si="0"/>
        <v>16</v>
      </c>
      <c r="B23" s="31" t="s">
        <v>118</v>
      </c>
      <c r="C23" s="32"/>
      <c r="D23" s="33"/>
      <c r="E23" s="33">
        <v>2</v>
      </c>
      <c r="F23" s="33">
        <v>1</v>
      </c>
      <c r="G23" s="33"/>
      <c r="H23" s="33"/>
      <c r="I23" s="33"/>
      <c r="J23" s="33"/>
      <c r="K23" s="33"/>
      <c r="L23" s="33"/>
      <c r="M23" s="33">
        <v>3</v>
      </c>
    </row>
    <row r="24" spans="1:13" ht="12.75" x14ac:dyDescent="0.2">
      <c r="A24" s="26">
        <f t="shared" si="0"/>
        <v>17</v>
      </c>
      <c r="B24" s="31" t="s">
        <v>119</v>
      </c>
      <c r="C24" s="46"/>
      <c r="D24" s="37"/>
      <c r="E24" s="37"/>
      <c r="F24" s="37">
        <v>1</v>
      </c>
      <c r="G24" s="37"/>
      <c r="H24" s="37"/>
      <c r="I24" s="37"/>
      <c r="J24" s="37"/>
      <c r="K24" s="37"/>
      <c r="L24" s="37"/>
      <c r="M24" s="37"/>
    </row>
    <row r="25" spans="1:13" ht="12.75" x14ac:dyDescent="0.2">
      <c r="A25" s="26">
        <f t="shared" si="0"/>
        <v>18</v>
      </c>
      <c r="B25" s="31" t="s">
        <v>120</v>
      </c>
      <c r="C25" s="32"/>
      <c r="D25" s="33"/>
      <c r="E25" s="33"/>
      <c r="F25" s="33">
        <v>1</v>
      </c>
      <c r="G25" s="33"/>
      <c r="H25" s="33"/>
      <c r="I25" s="33"/>
      <c r="J25" s="33"/>
      <c r="K25" s="33"/>
      <c r="L25" s="33"/>
      <c r="M25" s="33"/>
    </row>
    <row r="26" spans="1:13" ht="22.5" x14ac:dyDescent="0.2">
      <c r="A26" s="26">
        <f t="shared" si="0"/>
        <v>19</v>
      </c>
      <c r="B26" s="34" t="s">
        <v>121</v>
      </c>
      <c r="C26" s="46"/>
      <c r="D26" s="37"/>
      <c r="E26" s="37"/>
      <c r="F26" s="37">
        <v>1</v>
      </c>
      <c r="G26" s="37"/>
      <c r="H26" s="37"/>
      <c r="I26" s="37"/>
      <c r="J26" s="37"/>
      <c r="K26" s="37"/>
      <c r="L26" s="37"/>
      <c r="M26" s="37"/>
    </row>
    <row r="27" spans="1:13" ht="22.5" customHeight="1" x14ac:dyDescent="0.2">
      <c r="A27" s="158" t="s">
        <v>96</v>
      </c>
      <c r="B27" s="155"/>
      <c r="C27" s="39">
        <f t="shared" ref="C27:M27" si="1">SUM(C8:C26)</f>
        <v>2</v>
      </c>
      <c r="D27" s="39">
        <f t="shared" si="1"/>
        <v>10</v>
      </c>
      <c r="E27" s="39">
        <f t="shared" si="1"/>
        <v>3</v>
      </c>
      <c r="F27" s="39">
        <f t="shared" si="1"/>
        <v>9</v>
      </c>
      <c r="G27" s="39">
        <f t="shared" si="1"/>
        <v>0</v>
      </c>
      <c r="H27" s="39">
        <f t="shared" si="1"/>
        <v>0</v>
      </c>
      <c r="I27" s="39">
        <f t="shared" si="1"/>
        <v>0</v>
      </c>
      <c r="J27" s="39">
        <f t="shared" si="1"/>
        <v>0</v>
      </c>
      <c r="K27" s="39">
        <f t="shared" si="1"/>
        <v>0</v>
      </c>
      <c r="L27" s="39">
        <f t="shared" si="1"/>
        <v>0</v>
      </c>
      <c r="M27" s="39">
        <f t="shared" si="1"/>
        <v>3</v>
      </c>
    </row>
    <row r="28" spans="1:13" ht="22.5" customHeight="1" x14ac:dyDescent="0.2">
      <c r="A28" s="40"/>
      <c r="B28" s="40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22.5" customHeight="1" x14ac:dyDescent="0.2">
      <c r="A29" s="159" t="s">
        <v>97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41"/>
      <c r="M29" s="42">
        <f>SUM(C27:M27)</f>
        <v>27</v>
      </c>
    </row>
    <row r="30" spans="1:13" ht="22.5" customHeight="1" x14ac:dyDescent="0.2">
      <c r="A30" s="19"/>
      <c r="B30" s="19"/>
      <c r="C30" s="19"/>
      <c r="D30" s="19"/>
      <c r="E30" s="19"/>
      <c r="F30" s="19"/>
      <c r="G30" s="47" t="s">
        <v>98</v>
      </c>
      <c r="H30" s="157" t="s">
        <v>99</v>
      </c>
      <c r="I30" s="115"/>
      <c r="J30" s="157" t="s">
        <v>100</v>
      </c>
      <c r="K30" s="115"/>
      <c r="L30" s="157" t="s">
        <v>101</v>
      </c>
      <c r="M30" s="115"/>
    </row>
    <row r="31" spans="1:13" ht="12.75" x14ac:dyDescent="0.2">
      <c r="A31" s="160" t="str">
        <f>PREÇO_TOTAL_MENSAL!$B$25</f>
        <v>Auxiliar de Serviços Gerais - 8h - 20% Insalubridade</v>
      </c>
      <c r="B31" s="119"/>
      <c r="C31" s="119"/>
      <c r="D31" s="119"/>
      <c r="E31" s="119"/>
      <c r="F31" s="119"/>
      <c r="G31" s="44">
        <f>E27</f>
        <v>3</v>
      </c>
      <c r="H31" s="161">
        <f>ASG_8H_20P!$D$78</f>
        <v>0</v>
      </c>
      <c r="I31" s="119"/>
      <c r="J31" s="161">
        <f t="shared" ref="J31:J41" si="2">H31*G31</f>
        <v>0</v>
      </c>
      <c r="K31" s="119"/>
      <c r="L31" s="162">
        <f t="shared" ref="L31:L41" si="3">J31*12</f>
        <v>0</v>
      </c>
      <c r="M31" s="119"/>
    </row>
    <row r="32" spans="1:13" ht="12.75" x14ac:dyDescent="0.2">
      <c r="A32" s="160" t="str">
        <f>PREÇO_TOTAL_MENSAL!B26</f>
        <v>Auxiliar de Serviços Gerais - 8h - 40% Insalubridade</v>
      </c>
      <c r="B32" s="119"/>
      <c r="C32" s="119"/>
      <c r="D32" s="119"/>
      <c r="E32" s="119"/>
      <c r="F32" s="119"/>
      <c r="G32" s="44">
        <f>F27</f>
        <v>9</v>
      </c>
      <c r="H32" s="161">
        <f>ASG_8H_40P!$D$78</f>
        <v>0</v>
      </c>
      <c r="I32" s="119"/>
      <c r="J32" s="161">
        <f t="shared" si="2"/>
        <v>0</v>
      </c>
      <c r="K32" s="119"/>
      <c r="L32" s="162">
        <f t="shared" si="3"/>
        <v>0</v>
      </c>
      <c r="M32" s="119"/>
    </row>
    <row r="33" spans="1:13" ht="12.75" x14ac:dyDescent="0.2">
      <c r="A33" s="160" t="str">
        <f>PREÇO_TOTAL_MENSAL!$B$27</f>
        <v>Auxiliar de Serviços Gerais - 5h - 20% Insalubridade</v>
      </c>
      <c r="B33" s="119"/>
      <c r="C33" s="119"/>
      <c r="D33" s="119"/>
      <c r="E33" s="119"/>
      <c r="F33" s="119"/>
      <c r="G33" s="44">
        <f>C27</f>
        <v>2</v>
      </c>
      <c r="H33" s="161">
        <f>ASG_5H_20P!$D$78</f>
        <v>0</v>
      </c>
      <c r="I33" s="119"/>
      <c r="J33" s="161">
        <f t="shared" si="2"/>
        <v>0</v>
      </c>
      <c r="K33" s="119"/>
      <c r="L33" s="162">
        <f t="shared" si="3"/>
        <v>0</v>
      </c>
      <c r="M33" s="119"/>
    </row>
    <row r="34" spans="1:13" ht="12.75" x14ac:dyDescent="0.2">
      <c r="A34" s="160" t="str">
        <f>PREÇO_TOTAL_MENSAL!B28</f>
        <v>Auxiliar de Serviços Gerais - 5h - 40% Insalubridade</v>
      </c>
      <c r="B34" s="119"/>
      <c r="C34" s="119"/>
      <c r="D34" s="119"/>
      <c r="E34" s="119"/>
      <c r="F34" s="119"/>
      <c r="G34" s="44">
        <f>D27</f>
        <v>10</v>
      </c>
      <c r="H34" s="161">
        <f>ASG_5H_40P!$D$78</f>
        <v>0</v>
      </c>
      <c r="I34" s="119"/>
      <c r="J34" s="161">
        <f t="shared" si="2"/>
        <v>0</v>
      </c>
      <c r="K34" s="119"/>
      <c r="L34" s="162">
        <f t="shared" si="3"/>
        <v>0</v>
      </c>
      <c r="M34" s="119"/>
    </row>
    <row r="35" spans="1:13" ht="12.75" x14ac:dyDescent="0.2">
      <c r="A35" s="160" t="str">
        <f>PREÇO_TOTAL_MENSAL!$B$29</f>
        <v>Porteiro Noturno (12x36)</v>
      </c>
      <c r="B35" s="119"/>
      <c r="C35" s="119"/>
      <c r="D35" s="119"/>
      <c r="E35" s="119"/>
      <c r="F35" s="119"/>
      <c r="G35" s="44">
        <f>G27</f>
        <v>0</v>
      </c>
      <c r="H35" s="161">
        <f>PORTEIRO_NOTURNO_12X36!$D$79</f>
        <v>0</v>
      </c>
      <c r="I35" s="119"/>
      <c r="J35" s="161">
        <f t="shared" si="2"/>
        <v>0</v>
      </c>
      <c r="K35" s="119"/>
      <c r="L35" s="162">
        <f t="shared" si="3"/>
        <v>0</v>
      </c>
      <c r="M35" s="119"/>
    </row>
    <row r="36" spans="1:13" ht="12.75" x14ac:dyDescent="0.2">
      <c r="A36" s="160" t="str">
        <f>PREÇO_TOTAL_MENSAL!$B$30</f>
        <v>Porteiro Diurno (12x36)</v>
      </c>
      <c r="B36" s="119"/>
      <c r="C36" s="119"/>
      <c r="D36" s="119"/>
      <c r="E36" s="119"/>
      <c r="F36" s="119"/>
      <c r="G36" s="44">
        <f>H27</f>
        <v>0</v>
      </c>
      <c r="H36" s="161">
        <f>PORTEIRO_DIURNO_12X36!$D$78</f>
        <v>0</v>
      </c>
      <c r="I36" s="119"/>
      <c r="J36" s="161">
        <f t="shared" si="2"/>
        <v>0</v>
      </c>
      <c r="K36" s="119"/>
      <c r="L36" s="162">
        <f t="shared" si="3"/>
        <v>0</v>
      </c>
      <c r="M36" s="119"/>
    </row>
    <row r="37" spans="1:13" ht="12.75" x14ac:dyDescent="0.2">
      <c r="A37" s="160" t="str">
        <f>PREÇO_TOTAL_MENSAL!$B$31</f>
        <v>Merendeiro - 8h</v>
      </c>
      <c r="B37" s="119"/>
      <c r="C37" s="119"/>
      <c r="D37" s="119"/>
      <c r="E37" s="119"/>
      <c r="F37" s="119"/>
      <c r="G37" s="44">
        <f>I27</f>
        <v>0</v>
      </c>
      <c r="H37" s="161">
        <f>MERENDEIRA_8H_20P!$D$78</f>
        <v>0</v>
      </c>
      <c r="I37" s="119"/>
      <c r="J37" s="161">
        <f t="shared" si="2"/>
        <v>0</v>
      </c>
      <c r="K37" s="119"/>
      <c r="L37" s="162">
        <f t="shared" si="3"/>
        <v>0</v>
      </c>
      <c r="M37" s="119"/>
    </row>
    <row r="38" spans="1:13" ht="12.75" x14ac:dyDescent="0.2">
      <c r="A38" s="160" t="str">
        <f>PREÇO_TOTAL_MENSAL!$B$32</f>
        <v>Merendeiro - 5h</v>
      </c>
      <c r="B38" s="119"/>
      <c r="C38" s="119"/>
      <c r="D38" s="119"/>
      <c r="E38" s="119"/>
      <c r="F38" s="119"/>
      <c r="G38" s="44">
        <f>J27</f>
        <v>0</v>
      </c>
      <c r="H38" s="161">
        <f>MERENDEIRA_5H_20P!$D$78</f>
        <v>0</v>
      </c>
      <c r="I38" s="119"/>
      <c r="J38" s="161">
        <f t="shared" si="2"/>
        <v>0</v>
      </c>
      <c r="K38" s="119"/>
      <c r="L38" s="162">
        <f t="shared" si="3"/>
        <v>0</v>
      </c>
      <c r="M38" s="119"/>
    </row>
    <row r="39" spans="1:13" ht="12.75" x14ac:dyDescent="0.2">
      <c r="A39" s="160" t="str">
        <f>PREÇO_TOTAL_MENSAL!$B$33</f>
        <v>Copeiro - 8h</v>
      </c>
      <c r="B39" s="119"/>
      <c r="C39" s="119"/>
      <c r="D39" s="119"/>
      <c r="E39" s="119"/>
      <c r="F39" s="119"/>
      <c r="G39" s="44">
        <f>K27</f>
        <v>0</v>
      </c>
      <c r="H39" s="161">
        <f>COPEIRO_8H!$D$77</f>
        <v>0</v>
      </c>
      <c r="I39" s="119"/>
      <c r="J39" s="161">
        <f t="shared" si="2"/>
        <v>0</v>
      </c>
      <c r="K39" s="119"/>
      <c r="L39" s="162">
        <f t="shared" si="3"/>
        <v>0</v>
      </c>
      <c r="M39" s="119"/>
    </row>
    <row r="40" spans="1:13" ht="12.75" x14ac:dyDescent="0.2">
      <c r="A40" s="160" t="str">
        <f>PREÇO_TOTAL_MENSAL!$B$34</f>
        <v>Recepcionista - 5h</v>
      </c>
      <c r="B40" s="119"/>
      <c r="C40" s="119"/>
      <c r="D40" s="119"/>
      <c r="E40" s="119"/>
      <c r="F40" s="119"/>
      <c r="G40" s="44">
        <f>L27</f>
        <v>0</v>
      </c>
      <c r="H40" s="161">
        <f>RECEPCIONISTA_5H!$D$77</f>
        <v>0</v>
      </c>
      <c r="I40" s="119"/>
      <c r="J40" s="161">
        <f t="shared" si="2"/>
        <v>0</v>
      </c>
      <c r="K40" s="119"/>
      <c r="L40" s="162">
        <f t="shared" si="3"/>
        <v>0</v>
      </c>
      <c r="M40" s="119"/>
    </row>
    <row r="41" spans="1:13" ht="12.75" x14ac:dyDescent="0.2">
      <c r="A41" s="160" t="str">
        <f>PREÇO_TOTAL_MENSAL!$B$35</f>
        <v>Recepcionista - 8h</v>
      </c>
      <c r="B41" s="119"/>
      <c r="C41" s="119"/>
      <c r="D41" s="119"/>
      <c r="E41" s="119"/>
      <c r="F41" s="119"/>
      <c r="G41" s="44">
        <f>M27</f>
        <v>3</v>
      </c>
      <c r="H41" s="161">
        <f>RECEPCIONISTA_8H!$D$77</f>
        <v>0</v>
      </c>
      <c r="I41" s="119"/>
      <c r="J41" s="161">
        <f t="shared" si="2"/>
        <v>0</v>
      </c>
      <c r="K41" s="119"/>
      <c r="L41" s="162">
        <f t="shared" si="3"/>
        <v>0</v>
      </c>
      <c r="M41" s="119"/>
    </row>
    <row r="42" spans="1:13" ht="22.5" customHeight="1" x14ac:dyDescent="0.2">
      <c r="A42" s="141" t="s">
        <v>96</v>
      </c>
      <c r="B42" s="115"/>
      <c r="C42" s="115"/>
      <c r="D42" s="115"/>
      <c r="E42" s="115"/>
      <c r="F42" s="115"/>
      <c r="G42" s="115"/>
      <c r="H42" s="115"/>
      <c r="I42" s="115"/>
      <c r="J42" s="142">
        <f>SUM(J31:K41)</f>
        <v>0</v>
      </c>
      <c r="K42" s="115"/>
      <c r="L42" s="142">
        <f>SUM(L31:M41)</f>
        <v>0</v>
      </c>
      <c r="M42" s="115"/>
    </row>
  </sheetData>
  <mergeCells count="62">
    <mergeCell ref="A27:B27"/>
    <mergeCell ref="A29:K29"/>
    <mergeCell ref="J30:K30"/>
    <mergeCell ref="L30:M30"/>
    <mergeCell ref="A31:F31"/>
    <mergeCell ref="H30:I30"/>
    <mergeCell ref="H31:I31"/>
    <mergeCell ref="J31:K31"/>
    <mergeCell ref="L31:M31"/>
    <mergeCell ref="G6:H6"/>
    <mergeCell ref="I6:J6"/>
    <mergeCell ref="A1:M1"/>
    <mergeCell ref="A2:M2"/>
    <mergeCell ref="A3:M3"/>
    <mergeCell ref="A5:A7"/>
    <mergeCell ref="B5:B7"/>
    <mergeCell ref="C5:M5"/>
    <mergeCell ref="C6:F6"/>
    <mergeCell ref="L6:M6"/>
    <mergeCell ref="A39:F39"/>
    <mergeCell ref="H39:I39"/>
    <mergeCell ref="J39:K39"/>
    <mergeCell ref="L39:M39"/>
    <mergeCell ref="A40:F40"/>
    <mergeCell ref="J40:K40"/>
    <mergeCell ref="L40:M40"/>
    <mergeCell ref="H40:I40"/>
    <mergeCell ref="H41:I41"/>
    <mergeCell ref="J41:K41"/>
    <mergeCell ref="L41:M41"/>
    <mergeCell ref="A42:I42"/>
    <mergeCell ref="J42:K42"/>
    <mergeCell ref="L42:M42"/>
    <mergeCell ref="A41:F41"/>
    <mergeCell ref="A36:F36"/>
    <mergeCell ref="H38:I38"/>
    <mergeCell ref="J38:K38"/>
    <mergeCell ref="J36:K36"/>
    <mergeCell ref="L36:M36"/>
    <mergeCell ref="A37:F37"/>
    <mergeCell ref="H37:I37"/>
    <mergeCell ref="J37:K37"/>
    <mergeCell ref="L37:M37"/>
    <mergeCell ref="L38:M38"/>
    <mergeCell ref="A38:F38"/>
    <mergeCell ref="H36:I36"/>
    <mergeCell ref="A34:F34"/>
    <mergeCell ref="H34:I34"/>
    <mergeCell ref="J34:K34"/>
    <mergeCell ref="L34:M34"/>
    <mergeCell ref="A35:F35"/>
    <mergeCell ref="J35:K35"/>
    <mergeCell ref="L35:M35"/>
    <mergeCell ref="H35:I35"/>
    <mergeCell ref="A32:F32"/>
    <mergeCell ref="H32:I32"/>
    <mergeCell ref="J32:K32"/>
    <mergeCell ref="L32:M32"/>
    <mergeCell ref="H33:I33"/>
    <mergeCell ref="J33:K33"/>
    <mergeCell ref="L33:M33"/>
    <mergeCell ref="A33:F33"/>
  </mergeCells>
  <conditionalFormatting sqref="G30:G42 A31:F42 H31:M42">
    <cfRule type="expression" dxfId="3" priority="1">
      <formula>ISODD(ROW())</formula>
    </cfRule>
  </conditionalFormatting>
  <conditionalFormatting sqref="A8:M26">
    <cfRule type="expression" dxfId="2" priority="2">
      <formula>ISODD(ROW())</formula>
    </cfRule>
  </conditionalFormatting>
  <printOptions horizontalCentered="1"/>
  <pageMargins left="0.7" right="0.7" top="0.75" bottom="0.75" header="0" footer="0"/>
  <pageSetup paperSize="9" fitToHeight="0" pageOrder="overThenDown" orientation="portrait" cellComments="atEnd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  <pageSetUpPr fitToPage="1"/>
  </sheetPr>
  <dimension ref="A1:M38"/>
  <sheetViews>
    <sheetView workbookViewId="0"/>
  </sheetViews>
  <sheetFormatPr defaultColWidth="12.5703125" defaultRowHeight="15.75" customHeight="1" x14ac:dyDescent="0.2"/>
  <cols>
    <col min="1" max="1" width="5.42578125" customWidth="1"/>
    <col min="2" max="2" width="40.140625" customWidth="1"/>
    <col min="3" max="13" width="7.140625" customWidth="1"/>
  </cols>
  <sheetData>
    <row r="1" spans="1:13" ht="120" customHeight="1" x14ac:dyDescent="0.2">
      <c r="A1" s="114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23.25" x14ac:dyDescent="0.2">
      <c r="A2" s="116" t="s">
        <v>122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x14ac:dyDescent="0.2">
      <c r="A3" s="143" t="s">
        <v>53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15.7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2.75" x14ac:dyDescent="0.2">
      <c r="A5" s="144" t="s">
        <v>20</v>
      </c>
      <c r="B5" s="147" t="s">
        <v>54</v>
      </c>
      <c r="C5" s="150" t="s">
        <v>55</v>
      </c>
      <c r="D5" s="151"/>
      <c r="E5" s="151"/>
      <c r="F5" s="151"/>
      <c r="G5" s="151"/>
      <c r="H5" s="151"/>
      <c r="I5" s="151"/>
      <c r="J5" s="151"/>
      <c r="K5" s="151"/>
      <c r="L5" s="151"/>
      <c r="M5" s="152"/>
    </row>
    <row r="6" spans="1:13" ht="12.75" x14ac:dyDescent="0.2">
      <c r="A6" s="145"/>
      <c r="B6" s="148"/>
      <c r="C6" s="153" t="s">
        <v>56</v>
      </c>
      <c r="D6" s="154"/>
      <c r="E6" s="154"/>
      <c r="F6" s="155"/>
      <c r="G6" s="153" t="s">
        <v>57</v>
      </c>
      <c r="H6" s="155"/>
      <c r="I6" s="153" t="s">
        <v>58</v>
      </c>
      <c r="J6" s="155"/>
      <c r="K6" s="21" t="s">
        <v>59</v>
      </c>
      <c r="L6" s="153" t="s">
        <v>60</v>
      </c>
      <c r="M6" s="156"/>
    </row>
    <row r="7" spans="1:13" ht="12.75" x14ac:dyDescent="0.2">
      <c r="A7" s="146"/>
      <c r="B7" s="149"/>
      <c r="C7" s="22" t="s">
        <v>61</v>
      </c>
      <c r="D7" s="22" t="s">
        <v>62</v>
      </c>
      <c r="E7" s="22" t="s">
        <v>63</v>
      </c>
      <c r="F7" s="22" t="s">
        <v>64</v>
      </c>
      <c r="G7" s="23" t="s">
        <v>65</v>
      </c>
      <c r="H7" s="24" t="s">
        <v>66</v>
      </c>
      <c r="I7" s="24" t="s">
        <v>67</v>
      </c>
      <c r="J7" s="24" t="s">
        <v>68</v>
      </c>
      <c r="K7" s="23" t="s">
        <v>68</v>
      </c>
      <c r="L7" s="23" t="s">
        <v>67</v>
      </c>
      <c r="M7" s="25" t="s">
        <v>68</v>
      </c>
    </row>
    <row r="8" spans="1:13" ht="12.75" x14ac:dyDescent="0.2">
      <c r="A8" s="26" t="s">
        <v>69</v>
      </c>
      <c r="B8" s="48" t="s">
        <v>123</v>
      </c>
      <c r="C8" s="45"/>
      <c r="D8" s="30"/>
      <c r="E8" s="30">
        <v>1</v>
      </c>
      <c r="F8" s="30">
        <v>2</v>
      </c>
      <c r="G8" s="30"/>
      <c r="H8" s="30">
        <v>2</v>
      </c>
      <c r="I8" s="30"/>
      <c r="J8" s="30"/>
      <c r="K8" s="30">
        <v>1</v>
      </c>
      <c r="L8" s="30">
        <v>2</v>
      </c>
      <c r="M8" s="30">
        <v>2</v>
      </c>
    </row>
    <row r="9" spans="1:13" ht="12.75" x14ac:dyDescent="0.2">
      <c r="A9" s="26">
        <f t="shared" ref="A9:A22" si="0">A8+1</f>
        <v>2</v>
      </c>
      <c r="B9" s="49" t="s">
        <v>124</v>
      </c>
      <c r="C9" s="32"/>
      <c r="D9" s="33"/>
      <c r="E9" s="33">
        <v>1</v>
      </c>
      <c r="F9" s="33">
        <v>1</v>
      </c>
      <c r="G9" s="33"/>
      <c r="H9" s="33"/>
      <c r="I9" s="33"/>
      <c r="J9" s="33"/>
      <c r="K9" s="33"/>
      <c r="L9" s="33"/>
      <c r="M9" s="33"/>
    </row>
    <row r="10" spans="1:13" ht="12.75" x14ac:dyDescent="0.2">
      <c r="A10" s="26">
        <f t="shared" si="0"/>
        <v>3</v>
      </c>
      <c r="B10" s="50" t="s">
        <v>125</v>
      </c>
      <c r="C10" s="46"/>
      <c r="D10" s="37">
        <v>1</v>
      </c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2.75" x14ac:dyDescent="0.2">
      <c r="A11" s="26">
        <f t="shared" si="0"/>
        <v>4</v>
      </c>
      <c r="B11" s="49" t="s">
        <v>126</v>
      </c>
      <c r="C11" s="32"/>
      <c r="D11" s="33">
        <v>1</v>
      </c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2.75" x14ac:dyDescent="0.2">
      <c r="A12" s="26">
        <f t="shared" si="0"/>
        <v>5</v>
      </c>
      <c r="B12" s="50" t="s">
        <v>127</v>
      </c>
      <c r="C12" s="46"/>
      <c r="D12" s="37">
        <v>1</v>
      </c>
      <c r="E12" s="37"/>
      <c r="F12" s="37"/>
      <c r="G12" s="37"/>
      <c r="H12" s="37"/>
      <c r="I12" s="37"/>
      <c r="J12" s="37"/>
      <c r="K12" s="37"/>
      <c r="L12" s="37"/>
      <c r="M12" s="37"/>
    </row>
    <row r="13" spans="1:13" ht="12.75" x14ac:dyDescent="0.2">
      <c r="A13" s="26">
        <f t="shared" si="0"/>
        <v>6</v>
      </c>
      <c r="B13" s="49" t="s">
        <v>128</v>
      </c>
      <c r="C13" s="32"/>
      <c r="D13" s="33"/>
      <c r="E13" s="33">
        <v>2</v>
      </c>
      <c r="F13" s="33">
        <v>1</v>
      </c>
      <c r="G13" s="33"/>
      <c r="H13" s="33"/>
      <c r="I13" s="33"/>
      <c r="J13" s="33"/>
      <c r="K13" s="33"/>
      <c r="L13" s="33"/>
      <c r="M13" s="33"/>
    </row>
    <row r="14" spans="1:13" ht="12.75" x14ac:dyDescent="0.2">
      <c r="A14" s="26">
        <f t="shared" si="0"/>
        <v>7</v>
      </c>
      <c r="B14" s="50" t="s">
        <v>129</v>
      </c>
      <c r="C14" s="46"/>
      <c r="D14" s="37">
        <v>1</v>
      </c>
      <c r="E14" s="37"/>
      <c r="F14" s="37"/>
      <c r="G14" s="37"/>
      <c r="H14" s="37"/>
      <c r="I14" s="37"/>
      <c r="J14" s="37"/>
      <c r="K14" s="37"/>
      <c r="L14" s="37"/>
      <c r="M14" s="37"/>
    </row>
    <row r="15" spans="1:13" ht="12.75" x14ac:dyDescent="0.2">
      <c r="A15" s="26">
        <f t="shared" si="0"/>
        <v>8</v>
      </c>
      <c r="B15" s="49" t="s">
        <v>130</v>
      </c>
      <c r="C15" s="32">
        <v>1</v>
      </c>
      <c r="D15" s="33">
        <v>1</v>
      </c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2.75" x14ac:dyDescent="0.2">
      <c r="A16" s="26">
        <f t="shared" si="0"/>
        <v>9</v>
      </c>
      <c r="B16" s="50" t="s">
        <v>131</v>
      </c>
      <c r="C16" s="46"/>
      <c r="D16" s="37">
        <v>1</v>
      </c>
      <c r="E16" s="37">
        <v>2</v>
      </c>
      <c r="F16" s="37"/>
      <c r="G16" s="37"/>
      <c r="H16" s="37"/>
      <c r="I16" s="37"/>
      <c r="J16" s="37"/>
      <c r="K16" s="37"/>
      <c r="L16" s="37"/>
      <c r="M16" s="37"/>
    </row>
    <row r="17" spans="1:13" ht="12.75" x14ac:dyDescent="0.2">
      <c r="A17" s="26">
        <f t="shared" si="0"/>
        <v>10</v>
      </c>
      <c r="B17" s="49" t="s">
        <v>132</v>
      </c>
      <c r="C17" s="32"/>
      <c r="D17" s="33">
        <v>1</v>
      </c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2.75" x14ac:dyDescent="0.2">
      <c r="A18" s="26">
        <f t="shared" si="0"/>
        <v>11</v>
      </c>
      <c r="B18" s="50" t="s">
        <v>133</v>
      </c>
      <c r="C18" s="46"/>
      <c r="D18" s="37"/>
      <c r="E18" s="37"/>
      <c r="F18" s="37">
        <v>1</v>
      </c>
      <c r="G18" s="37"/>
      <c r="H18" s="37"/>
      <c r="I18" s="37"/>
      <c r="J18" s="37"/>
      <c r="K18" s="37"/>
      <c r="L18" s="37"/>
      <c r="M18" s="37"/>
    </row>
    <row r="19" spans="1:13" ht="12.75" x14ac:dyDescent="0.2">
      <c r="A19" s="26">
        <f t="shared" si="0"/>
        <v>12</v>
      </c>
      <c r="B19" s="49" t="s">
        <v>134</v>
      </c>
      <c r="C19" s="32"/>
      <c r="D19" s="33">
        <v>1</v>
      </c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2.75" x14ac:dyDescent="0.2">
      <c r="A20" s="26">
        <f t="shared" si="0"/>
        <v>13</v>
      </c>
      <c r="B20" s="50" t="s">
        <v>135</v>
      </c>
      <c r="C20" s="46"/>
      <c r="D20" s="37">
        <v>1</v>
      </c>
      <c r="E20" s="37"/>
      <c r="F20" s="37"/>
      <c r="G20" s="37"/>
      <c r="H20" s="37"/>
      <c r="I20" s="37"/>
      <c r="J20" s="37"/>
      <c r="K20" s="37"/>
      <c r="L20" s="37"/>
      <c r="M20" s="37"/>
    </row>
    <row r="21" spans="1:13" ht="12.75" x14ac:dyDescent="0.2">
      <c r="A21" s="26">
        <f t="shared" si="0"/>
        <v>14</v>
      </c>
      <c r="B21" s="49" t="s">
        <v>136</v>
      </c>
      <c r="C21" s="32"/>
      <c r="D21" s="33"/>
      <c r="E21" s="33">
        <v>3</v>
      </c>
      <c r="F21" s="33">
        <v>1</v>
      </c>
      <c r="G21" s="33"/>
      <c r="H21" s="33"/>
      <c r="I21" s="33"/>
      <c r="J21" s="33"/>
      <c r="K21" s="33"/>
      <c r="L21" s="33"/>
      <c r="M21" s="33"/>
    </row>
    <row r="22" spans="1:13" ht="12.75" x14ac:dyDescent="0.2">
      <c r="A22" s="51">
        <f t="shared" si="0"/>
        <v>15</v>
      </c>
      <c r="B22" s="52" t="s">
        <v>137</v>
      </c>
      <c r="C22" s="53"/>
      <c r="D22" s="54"/>
      <c r="E22" s="54">
        <v>1</v>
      </c>
      <c r="F22" s="54"/>
      <c r="G22" s="54"/>
      <c r="H22" s="54"/>
      <c r="I22" s="54"/>
      <c r="J22" s="54"/>
      <c r="K22" s="54"/>
      <c r="L22" s="54"/>
      <c r="M22" s="54"/>
    </row>
    <row r="23" spans="1:13" ht="22.5" customHeight="1" x14ac:dyDescent="0.2">
      <c r="A23" s="158" t="s">
        <v>96</v>
      </c>
      <c r="B23" s="155"/>
      <c r="C23" s="39">
        <f t="shared" ref="C23:M23" si="1">SUM(C8:C22)</f>
        <v>1</v>
      </c>
      <c r="D23" s="39">
        <f t="shared" si="1"/>
        <v>9</v>
      </c>
      <c r="E23" s="39">
        <f t="shared" si="1"/>
        <v>10</v>
      </c>
      <c r="F23" s="39">
        <f t="shared" si="1"/>
        <v>6</v>
      </c>
      <c r="G23" s="39">
        <f t="shared" si="1"/>
        <v>0</v>
      </c>
      <c r="H23" s="39">
        <f t="shared" si="1"/>
        <v>2</v>
      </c>
      <c r="I23" s="39">
        <f t="shared" si="1"/>
        <v>0</v>
      </c>
      <c r="J23" s="39">
        <f t="shared" si="1"/>
        <v>0</v>
      </c>
      <c r="K23" s="39">
        <f t="shared" si="1"/>
        <v>1</v>
      </c>
      <c r="L23" s="39">
        <f t="shared" si="1"/>
        <v>2</v>
      </c>
      <c r="M23" s="39">
        <f t="shared" si="1"/>
        <v>2</v>
      </c>
    </row>
    <row r="24" spans="1:13" ht="22.5" customHeight="1" x14ac:dyDescent="0.2">
      <c r="A24" s="40"/>
      <c r="B24" s="4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22.5" customHeight="1" x14ac:dyDescent="0.2">
      <c r="A25" s="159" t="s">
        <v>97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41"/>
      <c r="M25" s="42">
        <f>SUM(C23:M23)</f>
        <v>33</v>
      </c>
    </row>
    <row r="26" spans="1:13" ht="22.5" customHeight="1" x14ac:dyDescent="0.2">
      <c r="A26" s="19"/>
      <c r="B26" s="19"/>
      <c r="C26" s="19"/>
      <c r="D26" s="19"/>
      <c r="E26" s="19"/>
      <c r="F26" s="19"/>
      <c r="G26" s="47" t="s">
        <v>98</v>
      </c>
      <c r="H26" s="157" t="s">
        <v>99</v>
      </c>
      <c r="I26" s="115"/>
      <c r="J26" s="157" t="s">
        <v>100</v>
      </c>
      <c r="K26" s="115"/>
      <c r="L26" s="157" t="s">
        <v>101</v>
      </c>
      <c r="M26" s="115"/>
    </row>
    <row r="27" spans="1:13" ht="12.75" x14ac:dyDescent="0.2">
      <c r="A27" s="160" t="str">
        <f>PREÇO_TOTAL_MENSAL!$B$25</f>
        <v>Auxiliar de Serviços Gerais - 8h - 20% Insalubridade</v>
      </c>
      <c r="B27" s="119"/>
      <c r="C27" s="119"/>
      <c r="D27" s="119"/>
      <c r="E27" s="119"/>
      <c r="F27" s="119"/>
      <c r="G27" s="44">
        <f>E23</f>
        <v>10</v>
      </c>
      <c r="H27" s="161">
        <f>ASG_8H_20P!$D$78</f>
        <v>0</v>
      </c>
      <c r="I27" s="119"/>
      <c r="J27" s="161">
        <f t="shared" ref="J27:J37" si="2">H27*G27</f>
        <v>0</v>
      </c>
      <c r="K27" s="119"/>
      <c r="L27" s="163">
        <f t="shared" ref="L27:L37" si="3">J27*12</f>
        <v>0</v>
      </c>
      <c r="M27" s="119"/>
    </row>
    <row r="28" spans="1:13" ht="12.75" x14ac:dyDescent="0.2">
      <c r="A28" s="160" t="str">
        <f>PREÇO_TOTAL_MENSAL!B25</f>
        <v>Auxiliar de Serviços Gerais - 8h - 20% Insalubridade</v>
      </c>
      <c r="B28" s="119"/>
      <c r="C28" s="119"/>
      <c r="D28" s="119"/>
      <c r="E28" s="119"/>
      <c r="F28" s="119"/>
      <c r="G28" s="44">
        <f>F23</f>
        <v>6</v>
      </c>
      <c r="H28" s="161">
        <f>ASG_8H_40P!$D$78</f>
        <v>0</v>
      </c>
      <c r="I28" s="119"/>
      <c r="J28" s="161">
        <f t="shared" si="2"/>
        <v>0</v>
      </c>
      <c r="K28" s="119"/>
      <c r="L28" s="163">
        <f t="shared" si="3"/>
        <v>0</v>
      </c>
      <c r="M28" s="119"/>
    </row>
    <row r="29" spans="1:13" ht="12.75" x14ac:dyDescent="0.2">
      <c r="A29" s="160" t="str">
        <f>PREÇO_TOTAL_MENSAL!$B$27</f>
        <v>Auxiliar de Serviços Gerais - 5h - 20% Insalubridade</v>
      </c>
      <c r="B29" s="119"/>
      <c r="C29" s="119"/>
      <c r="D29" s="119"/>
      <c r="E29" s="119"/>
      <c r="F29" s="119"/>
      <c r="G29" s="44">
        <f>C23</f>
        <v>1</v>
      </c>
      <c r="H29" s="161">
        <f>ASG_5H_20P!$D$78</f>
        <v>0</v>
      </c>
      <c r="I29" s="119"/>
      <c r="J29" s="161">
        <f t="shared" si="2"/>
        <v>0</v>
      </c>
      <c r="K29" s="119"/>
      <c r="L29" s="163">
        <f t="shared" si="3"/>
        <v>0</v>
      </c>
      <c r="M29" s="119"/>
    </row>
    <row r="30" spans="1:13" ht="12.75" x14ac:dyDescent="0.2">
      <c r="A30" s="160" t="str">
        <f>PREÇO_TOTAL_MENSAL!B27</f>
        <v>Auxiliar de Serviços Gerais - 5h - 20% Insalubridade</v>
      </c>
      <c r="B30" s="119"/>
      <c r="C30" s="119"/>
      <c r="D30" s="119"/>
      <c r="E30" s="119"/>
      <c r="F30" s="119"/>
      <c r="G30" s="44">
        <f>D23</f>
        <v>9</v>
      </c>
      <c r="H30" s="161">
        <f>ASG_5H_40P!$D$78</f>
        <v>0</v>
      </c>
      <c r="I30" s="119"/>
      <c r="J30" s="161">
        <f t="shared" si="2"/>
        <v>0</v>
      </c>
      <c r="K30" s="119"/>
      <c r="L30" s="163">
        <f t="shared" si="3"/>
        <v>0</v>
      </c>
      <c r="M30" s="119"/>
    </row>
    <row r="31" spans="1:13" ht="12.75" x14ac:dyDescent="0.2">
      <c r="A31" s="160" t="str">
        <f>PREÇO_TOTAL_MENSAL!$B$29</f>
        <v>Porteiro Noturno (12x36)</v>
      </c>
      <c r="B31" s="119"/>
      <c r="C31" s="119"/>
      <c r="D31" s="119"/>
      <c r="E31" s="119"/>
      <c r="F31" s="119"/>
      <c r="G31" s="44">
        <f>G23</f>
        <v>0</v>
      </c>
      <c r="H31" s="161">
        <f>PORTEIRO_NOTURNO_12X36!$D$79</f>
        <v>0</v>
      </c>
      <c r="I31" s="119"/>
      <c r="J31" s="161">
        <f t="shared" si="2"/>
        <v>0</v>
      </c>
      <c r="K31" s="119"/>
      <c r="L31" s="163">
        <f t="shared" si="3"/>
        <v>0</v>
      </c>
      <c r="M31" s="119"/>
    </row>
    <row r="32" spans="1:13" ht="12.75" x14ac:dyDescent="0.2">
      <c r="A32" s="160" t="str">
        <f>PREÇO_TOTAL_MENSAL!$B$30</f>
        <v>Porteiro Diurno (12x36)</v>
      </c>
      <c r="B32" s="119"/>
      <c r="C32" s="119"/>
      <c r="D32" s="119"/>
      <c r="E32" s="119"/>
      <c r="F32" s="119"/>
      <c r="G32" s="44">
        <f>H23</f>
        <v>2</v>
      </c>
      <c r="H32" s="161">
        <f>PORTEIRO_DIURNO_12X36!$D$78</f>
        <v>0</v>
      </c>
      <c r="I32" s="119"/>
      <c r="J32" s="161">
        <f t="shared" si="2"/>
        <v>0</v>
      </c>
      <c r="K32" s="119"/>
      <c r="L32" s="163">
        <f t="shared" si="3"/>
        <v>0</v>
      </c>
      <c r="M32" s="119"/>
    </row>
    <row r="33" spans="1:13" ht="12.75" x14ac:dyDescent="0.2">
      <c r="A33" s="160" t="str">
        <f>PREÇO_TOTAL_MENSAL!$B$31</f>
        <v>Merendeiro - 8h</v>
      </c>
      <c r="B33" s="119"/>
      <c r="C33" s="119"/>
      <c r="D33" s="119"/>
      <c r="E33" s="119"/>
      <c r="F33" s="119"/>
      <c r="G33" s="44">
        <f>I23</f>
        <v>0</v>
      </c>
      <c r="H33" s="161">
        <f>MERENDEIRA_8H_20P!$D$78</f>
        <v>0</v>
      </c>
      <c r="I33" s="119"/>
      <c r="J33" s="161">
        <f t="shared" si="2"/>
        <v>0</v>
      </c>
      <c r="K33" s="119"/>
      <c r="L33" s="163">
        <f t="shared" si="3"/>
        <v>0</v>
      </c>
      <c r="M33" s="119"/>
    </row>
    <row r="34" spans="1:13" ht="12.75" x14ac:dyDescent="0.2">
      <c r="A34" s="160" t="str">
        <f>PREÇO_TOTAL_MENSAL!$B$32</f>
        <v>Merendeiro - 5h</v>
      </c>
      <c r="B34" s="119"/>
      <c r="C34" s="119"/>
      <c r="D34" s="119"/>
      <c r="E34" s="119"/>
      <c r="F34" s="119"/>
      <c r="G34" s="44">
        <f>J23</f>
        <v>0</v>
      </c>
      <c r="H34" s="161">
        <f>MERENDEIRA_5H_20P!$D$78</f>
        <v>0</v>
      </c>
      <c r="I34" s="119"/>
      <c r="J34" s="161">
        <f t="shared" si="2"/>
        <v>0</v>
      </c>
      <c r="K34" s="119"/>
      <c r="L34" s="163">
        <f t="shared" si="3"/>
        <v>0</v>
      </c>
      <c r="M34" s="119"/>
    </row>
    <row r="35" spans="1:13" ht="12.75" x14ac:dyDescent="0.2">
      <c r="A35" s="160" t="str">
        <f>PREÇO_TOTAL_MENSAL!$B$33</f>
        <v>Copeiro - 8h</v>
      </c>
      <c r="B35" s="119"/>
      <c r="C35" s="119"/>
      <c r="D35" s="119"/>
      <c r="E35" s="119"/>
      <c r="F35" s="119"/>
      <c r="G35" s="44">
        <f>K23</f>
        <v>1</v>
      </c>
      <c r="H35" s="161">
        <f>COPEIRO_8H!$D$77</f>
        <v>0</v>
      </c>
      <c r="I35" s="119"/>
      <c r="J35" s="161">
        <f t="shared" si="2"/>
        <v>0</v>
      </c>
      <c r="K35" s="119"/>
      <c r="L35" s="163">
        <f t="shared" si="3"/>
        <v>0</v>
      </c>
      <c r="M35" s="119"/>
    </row>
    <row r="36" spans="1:13" ht="12.75" x14ac:dyDescent="0.2">
      <c r="A36" s="160" t="str">
        <f>PREÇO_TOTAL_MENSAL!$B$34</f>
        <v>Recepcionista - 5h</v>
      </c>
      <c r="B36" s="119"/>
      <c r="C36" s="119"/>
      <c r="D36" s="119"/>
      <c r="E36" s="119"/>
      <c r="F36" s="119"/>
      <c r="G36" s="44">
        <f>L23</f>
        <v>2</v>
      </c>
      <c r="H36" s="161">
        <f>RECEPCIONISTA_5H!$D$77</f>
        <v>0</v>
      </c>
      <c r="I36" s="119"/>
      <c r="J36" s="161">
        <f t="shared" si="2"/>
        <v>0</v>
      </c>
      <c r="K36" s="119"/>
      <c r="L36" s="163">
        <f t="shared" si="3"/>
        <v>0</v>
      </c>
      <c r="M36" s="119"/>
    </row>
    <row r="37" spans="1:13" ht="12.75" x14ac:dyDescent="0.2">
      <c r="A37" s="160" t="str">
        <f>PREÇO_TOTAL_MENSAL!$B$35</f>
        <v>Recepcionista - 8h</v>
      </c>
      <c r="B37" s="119"/>
      <c r="C37" s="119"/>
      <c r="D37" s="119"/>
      <c r="E37" s="119"/>
      <c r="F37" s="119"/>
      <c r="G37" s="44">
        <f>M23</f>
        <v>2</v>
      </c>
      <c r="H37" s="161">
        <f>RECEPCIONISTA_8H!$D$77</f>
        <v>0</v>
      </c>
      <c r="I37" s="119"/>
      <c r="J37" s="161">
        <f t="shared" si="2"/>
        <v>0</v>
      </c>
      <c r="K37" s="119"/>
      <c r="L37" s="163">
        <f t="shared" si="3"/>
        <v>0</v>
      </c>
      <c r="M37" s="119"/>
    </row>
    <row r="38" spans="1:13" ht="22.5" customHeight="1" x14ac:dyDescent="0.2">
      <c r="A38" s="141" t="s">
        <v>96</v>
      </c>
      <c r="B38" s="115"/>
      <c r="C38" s="115"/>
      <c r="D38" s="115"/>
      <c r="E38" s="115"/>
      <c r="F38" s="115"/>
      <c r="G38" s="115"/>
      <c r="H38" s="115"/>
      <c r="I38" s="115"/>
      <c r="J38" s="142">
        <f>SUM(J27:K37)</f>
        <v>0</v>
      </c>
      <c r="K38" s="115"/>
      <c r="L38" s="142">
        <f>SUM(L27:M37)</f>
        <v>0</v>
      </c>
      <c r="M38" s="115"/>
    </row>
  </sheetData>
  <mergeCells count="62">
    <mergeCell ref="A23:B23"/>
    <mergeCell ref="A25:K25"/>
    <mergeCell ref="J26:K26"/>
    <mergeCell ref="L26:M26"/>
    <mergeCell ref="A27:F27"/>
    <mergeCell ref="H26:I26"/>
    <mergeCell ref="H27:I27"/>
    <mergeCell ref="J27:K27"/>
    <mergeCell ref="L27:M27"/>
    <mergeCell ref="G6:H6"/>
    <mergeCell ref="I6:J6"/>
    <mergeCell ref="A1:M1"/>
    <mergeCell ref="A2:M2"/>
    <mergeCell ref="A3:M3"/>
    <mergeCell ref="A5:A7"/>
    <mergeCell ref="B5:B7"/>
    <mergeCell ref="C5:M5"/>
    <mergeCell ref="C6:F6"/>
    <mergeCell ref="L6:M6"/>
    <mergeCell ref="A35:F35"/>
    <mergeCell ref="H35:I35"/>
    <mergeCell ref="J35:K35"/>
    <mergeCell ref="L35:M35"/>
    <mergeCell ref="A36:F36"/>
    <mergeCell ref="J36:K36"/>
    <mergeCell ref="L36:M36"/>
    <mergeCell ref="H36:I36"/>
    <mergeCell ref="H37:I37"/>
    <mergeCell ref="J37:K37"/>
    <mergeCell ref="L37:M37"/>
    <mergeCell ref="A38:I38"/>
    <mergeCell ref="J38:K38"/>
    <mergeCell ref="L38:M38"/>
    <mergeCell ref="A37:F37"/>
    <mergeCell ref="A32:F32"/>
    <mergeCell ref="H34:I34"/>
    <mergeCell ref="J34:K34"/>
    <mergeCell ref="J32:K32"/>
    <mergeCell ref="L32:M32"/>
    <mergeCell ref="A33:F33"/>
    <mergeCell ref="H33:I33"/>
    <mergeCell ref="J33:K33"/>
    <mergeCell ref="L33:M33"/>
    <mergeCell ref="L34:M34"/>
    <mergeCell ref="A34:F34"/>
    <mergeCell ref="H32:I32"/>
    <mergeCell ref="A30:F30"/>
    <mergeCell ref="H30:I30"/>
    <mergeCell ref="J30:K30"/>
    <mergeCell ref="L30:M30"/>
    <mergeCell ref="A31:F31"/>
    <mergeCell ref="J31:K31"/>
    <mergeCell ref="L31:M31"/>
    <mergeCell ref="H31:I31"/>
    <mergeCell ref="A28:F28"/>
    <mergeCell ref="H28:I28"/>
    <mergeCell ref="J28:K28"/>
    <mergeCell ref="L28:M28"/>
    <mergeCell ref="H29:I29"/>
    <mergeCell ref="J29:K29"/>
    <mergeCell ref="L29:M29"/>
    <mergeCell ref="A29:F29"/>
  </mergeCells>
  <conditionalFormatting sqref="G26:G38 A27:F38 H27:M38">
    <cfRule type="expression" dxfId="1" priority="1">
      <formula>ISODD(ROW())</formula>
    </cfRule>
  </conditionalFormatting>
  <conditionalFormatting sqref="A8:M22">
    <cfRule type="expression" dxfId="0" priority="2">
      <formula>ISODD(ROW())</formula>
    </cfRule>
  </conditionalFormatting>
  <printOptions horizontalCentered="1"/>
  <pageMargins left="0.7" right="0.7" top="0.75" bottom="0.75" header="0" footer="0"/>
  <pageSetup paperSize="9" fitToHeight="0" pageOrder="overThenDown" orientation="portrait" cellComments="atEnd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84"/>
  <sheetViews>
    <sheetView topLeftCell="A56" workbookViewId="0">
      <selection activeCell="B87" sqref="B87"/>
    </sheetView>
  </sheetViews>
  <sheetFormatPr defaultColWidth="12.5703125" defaultRowHeight="15.75" customHeight="1" x14ac:dyDescent="0.2"/>
  <cols>
    <col min="1" max="1" width="6" customWidth="1"/>
    <col min="2" max="2" width="69.42578125" customWidth="1"/>
    <col min="3" max="5" width="12.5703125" customWidth="1"/>
  </cols>
  <sheetData>
    <row r="1" spans="1:5" ht="110.25" customHeight="1" x14ac:dyDescent="0.2">
      <c r="A1" s="171"/>
      <c r="B1" s="115"/>
      <c r="C1" s="115"/>
      <c r="D1" s="115"/>
      <c r="E1" s="115"/>
    </row>
    <row r="2" spans="1:5" ht="22.5" customHeight="1" x14ac:dyDescent="0.2">
      <c r="A2" s="172" t="s">
        <v>138</v>
      </c>
      <c r="B2" s="115"/>
      <c r="C2" s="115"/>
      <c r="D2" s="115"/>
      <c r="E2" s="115"/>
    </row>
    <row r="3" spans="1:5" ht="22.5" customHeight="1" x14ac:dyDescent="0.2">
      <c r="A3" s="56"/>
      <c r="B3" s="56"/>
      <c r="C3" s="56"/>
      <c r="D3" s="56"/>
      <c r="E3" s="56"/>
    </row>
    <row r="4" spans="1:5" ht="22.5" customHeight="1" x14ac:dyDescent="0.2">
      <c r="A4" s="173" t="s">
        <v>139</v>
      </c>
      <c r="B4" s="115"/>
      <c r="C4" s="55"/>
      <c r="D4" s="57" t="s">
        <v>140</v>
      </c>
      <c r="E4" s="57" t="s">
        <v>141</v>
      </c>
    </row>
    <row r="5" spans="1:5" ht="22.5" customHeight="1" x14ac:dyDescent="0.2">
      <c r="A5" s="174" t="s">
        <v>142</v>
      </c>
      <c r="B5" s="115"/>
      <c r="C5" s="58"/>
      <c r="D5" s="59" t="s">
        <v>67</v>
      </c>
      <c r="E5" s="60">
        <v>0.2</v>
      </c>
    </row>
    <row r="6" spans="1:5" ht="12.75" x14ac:dyDescent="0.2">
      <c r="A6" s="61"/>
      <c r="B6" s="62"/>
      <c r="C6" s="62"/>
      <c r="D6" s="62"/>
      <c r="E6" s="62"/>
    </row>
    <row r="7" spans="1:5" ht="12.75" x14ac:dyDescent="0.2">
      <c r="A7" s="63" t="s">
        <v>143</v>
      </c>
      <c r="B7" s="175" t="s">
        <v>144</v>
      </c>
      <c r="C7" s="119"/>
      <c r="D7" s="119"/>
      <c r="E7" s="120"/>
    </row>
    <row r="8" spans="1:5" ht="12.75" x14ac:dyDescent="0.2">
      <c r="A8" s="64" t="s">
        <v>145</v>
      </c>
      <c r="B8" s="176" t="s">
        <v>146</v>
      </c>
      <c r="C8" s="119"/>
      <c r="D8" s="120"/>
      <c r="E8" s="65"/>
    </row>
    <row r="9" spans="1:5" ht="12.75" x14ac:dyDescent="0.2">
      <c r="A9" s="64" t="s">
        <v>147</v>
      </c>
      <c r="B9" s="176" t="s">
        <v>148</v>
      </c>
      <c r="C9" s="119"/>
      <c r="D9" s="120"/>
      <c r="E9" s="66"/>
    </row>
    <row r="10" spans="1:5" ht="12.75" x14ac:dyDescent="0.2">
      <c r="A10" s="67"/>
      <c r="B10" s="8"/>
      <c r="C10" s="62"/>
      <c r="D10" s="68"/>
      <c r="E10" s="62"/>
    </row>
    <row r="11" spans="1:5" ht="12.75" x14ac:dyDescent="0.2">
      <c r="A11" s="69" t="s">
        <v>149</v>
      </c>
      <c r="B11" s="170" t="s">
        <v>150</v>
      </c>
      <c r="C11" s="119"/>
      <c r="D11" s="119"/>
      <c r="E11" s="120"/>
    </row>
    <row r="12" spans="1:5" ht="12.75" x14ac:dyDescent="0.2">
      <c r="A12" s="70" t="s">
        <v>151</v>
      </c>
      <c r="B12" s="71" t="s">
        <v>152</v>
      </c>
      <c r="C12" s="72"/>
      <c r="D12" s="73"/>
      <c r="E12" s="74"/>
    </row>
    <row r="13" spans="1:5" ht="12.75" x14ac:dyDescent="0.2">
      <c r="A13" s="75"/>
      <c r="B13" s="76"/>
      <c r="C13" s="77"/>
      <c r="D13" s="77"/>
      <c r="E13" s="19"/>
    </row>
    <row r="14" spans="1:5" ht="12.75" x14ac:dyDescent="0.2">
      <c r="A14" s="166" t="s">
        <v>153</v>
      </c>
      <c r="B14" s="119"/>
      <c r="C14" s="119"/>
      <c r="D14" s="119"/>
      <c r="E14" s="78">
        <f>IF(D5="5H",E9+E12,E8+E12)</f>
        <v>0</v>
      </c>
    </row>
    <row r="15" spans="1:5" ht="12.75" x14ac:dyDescent="0.2">
      <c r="A15" s="75"/>
      <c r="B15" s="76"/>
      <c r="C15" s="77"/>
      <c r="D15" s="77"/>
      <c r="E15" s="77"/>
    </row>
    <row r="16" spans="1:5" ht="12.75" x14ac:dyDescent="0.2">
      <c r="A16" s="79" t="s">
        <v>154</v>
      </c>
      <c r="B16" s="167" t="s">
        <v>155</v>
      </c>
      <c r="C16" s="120"/>
      <c r="D16" s="81" t="s">
        <v>156</v>
      </c>
      <c r="E16" s="82" t="s">
        <v>157</v>
      </c>
    </row>
    <row r="17" spans="1:5" ht="12.75" x14ac:dyDescent="0.2">
      <c r="A17" s="83" t="s">
        <v>158</v>
      </c>
      <c r="B17" s="177" t="s">
        <v>159</v>
      </c>
      <c r="C17" s="120"/>
      <c r="D17" s="84">
        <f t="shared" ref="D17:E17" si="0">SUM(D18:D25)</f>
        <v>0</v>
      </c>
      <c r="E17" s="85">
        <f t="shared" si="0"/>
        <v>0</v>
      </c>
    </row>
    <row r="18" spans="1:5" ht="12.75" x14ac:dyDescent="0.2">
      <c r="A18" s="86" t="s">
        <v>160</v>
      </c>
      <c r="B18" s="178" t="s">
        <v>161</v>
      </c>
      <c r="C18" s="120"/>
      <c r="D18" s="87"/>
      <c r="E18" s="72"/>
    </row>
    <row r="19" spans="1:5" ht="12.75" x14ac:dyDescent="0.2">
      <c r="A19" s="86" t="s">
        <v>162</v>
      </c>
      <c r="B19" s="178" t="s">
        <v>163</v>
      </c>
      <c r="C19" s="120"/>
      <c r="D19" s="87"/>
      <c r="E19" s="72"/>
    </row>
    <row r="20" spans="1:5" ht="12.75" x14ac:dyDescent="0.2">
      <c r="A20" s="86" t="s">
        <v>164</v>
      </c>
      <c r="B20" s="178" t="s">
        <v>165</v>
      </c>
      <c r="C20" s="120"/>
      <c r="D20" s="87"/>
      <c r="E20" s="72"/>
    </row>
    <row r="21" spans="1:5" ht="12.75" x14ac:dyDescent="0.2">
      <c r="A21" s="86" t="s">
        <v>166</v>
      </c>
      <c r="B21" s="178" t="s">
        <v>167</v>
      </c>
      <c r="C21" s="120"/>
      <c r="D21" s="87"/>
      <c r="E21" s="72"/>
    </row>
    <row r="22" spans="1:5" ht="12.75" x14ac:dyDescent="0.2">
      <c r="A22" s="86" t="s">
        <v>168</v>
      </c>
      <c r="B22" s="178" t="s">
        <v>169</v>
      </c>
      <c r="C22" s="120"/>
      <c r="D22" s="87"/>
      <c r="E22" s="72"/>
    </row>
    <row r="23" spans="1:5" ht="12.75" x14ac:dyDescent="0.2">
      <c r="A23" s="86" t="s">
        <v>170</v>
      </c>
      <c r="B23" s="178" t="s">
        <v>171</v>
      </c>
      <c r="C23" s="120"/>
      <c r="D23" s="87"/>
      <c r="E23" s="72"/>
    </row>
    <row r="24" spans="1:5" ht="12.75" x14ac:dyDescent="0.2">
      <c r="A24" s="86" t="s">
        <v>172</v>
      </c>
      <c r="B24" s="178" t="s">
        <v>173</v>
      </c>
      <c r="C24" s="120"/>
      <c r="D24" s="87"/>
      <c r="E24" s="72"/>
    </row>
    <row r="25" spans="1:5" ht="12.75" x14ac:dyDescent="0.2">
      <c r="A25" s="86" t="s">
        <v>174</v>
      </c>
      <c r="B25" s="178" t="s">
        <v>175</v>
      </c>
      <c r="C25" s="120"/>
      <c r="D25" s="87"/>
      <c r="E25" s="72"/>
    </row>
    <row r="26" spans="1:5" ht="12.75" x14ac:dyDescent="0.2">
      <c r="A26" s="83" t="s">
        <v>176</v>
      </c>
      <c r="B26" s="177" t="s">
        <v>159</v>
      </c>
      <c r="C26" s="120"/>
      <c r="D26" s="84">
        <f t="shared" ref="D26:E26" si="1">SUM(D27:D34)</f>
        <v>0</v>
      </c>
      <c r="E26" s="85">
        <f t="shared" si="1"/>
        <v>0</v>
      </c>
    </row>
    <row r="27" spans="1:5" ht="12.75" x14ac:dyDescent="0.2">
      <c r="A27" s="86" t="s">
        <v>177</v>
      </c>
      <c r="B27" s="178" t="s">
        <v>178</v>
      </c>
      <c r="C27" s="120"/>
      <c r="D27" s="87"/>
      <c r="E27" s="72"/>
    </row>
    <row r="28" spans="1:5" ht="12.75" x14ac:dyDescent="0.2">
      <c r="A28" s="86" t="s">
        <v>179</v>
      </c>
      <c r="B28" s="178" t="s">
        <v>180</v>
      </c>
      <c r="C28" s="120"/>
      <c r="D28" s="87"/>
      <c r="E28" s="72"/>
    </row>
    <row r="29" spans="1:5" ht="12.75" x14ac:dyDescent="0.2">
      <c r="A29" s="86" t="s">
        <v>181</v>
      </c>
      <c r="B29" s="178" t="s">
        <v>182</v>
      </c>
      <c r="C29" s="120"/>
      <c r="D29" s="87"/>
      <c r="E29" s="72"/>
    </row>
    <row r="30" spans="1:5" ht="12.75" x14ac:dyDescent="0.2">
      <c r="A30" s="86" t="s">
        <v>183</v>
      </c>
      <c r="B30" s="178" t="s">
        <v>184</v>
      </c>
      <c r="C30" s="120"/>
      <c r="D30" s="87"/>
      <c r="E30" s="72"/>
    </row>
    <row r="31" spans="1:5" ht="12.75" x14ac:dyDescent="0.2">
      <c r="A31" s="86" t="s">
        <v>185</v>
      </c>
      <c r="B31" s="178" t="s">
        <v>186</v>
      </c>
      <c r="C31" s="120"/>
      <c r="D31" s="87"/>
      <c r="E31" s="72"/>
    </row>
    <row r="32" spans="1:5" ht="12.75" x14ac:dyDescent="0.2">
      <c r="A32" s="86" t="s">
        <v>187</v>
      </c>
      <c r="B32" s="178" t="s">
        <v>188</v>
      </c>
      <c r="C32" s="120"/>
      <c r="D32" s="87"/>
      <c r="E32" s="72"/>
    </row>
    <row r="33" spans="1:5" ht="12.75" x14ac:dyDescent="0.2">
      <c r="A33" s="86" t="s">
        <v>189</v>
      </c>
      <c r="B33" s="178" t="s">
        <v>190</v>
      </c>
      <c r="C33" s="120"/>
      <c r="D33" s="87"/>
      <c r="E33" s="72"/>
    </row>
    <row r="34" spans="1:5" ht="12.75" x14ac:dyDescent="0.2">
      <c r="A34" s="86" t="s">
        <v>191</v>
      </c>
      <c r="B34" s="178" t="s">
        <v>192</v>
      </c>
      <c r="C34" s="120"/>
      <c r="D34" s="87"/>
      <c r="E34" s="72"/>
    </row>
    <row r="35" spans="1:5" ht="12.75" x14ac:dyDescent="0.2">
      <c r="A35" s="83" t="s">
        <v>193</v>
      </c>
      <c r="B35" s="177" t="s">
        <v>159</v>
      </c>
      <c r="C35" s="120"/>
      <c r="D35" s="84">
        <f t="shared" ref="D35:E35" si="2">SUM(D36:D41)</f>
        <v>0</v>
      </c>
      <c r="E35" s="85">
        <f t="shared" si="2"/>
        <v>0</v>
      </c>
    </row>
    <row r="36" spans="1:5" ht="12.75" x14ac:dyDescent="0.2">
      <c r="A36" s="86" t="s">
        <v>194</v>
      </c>
      <c r="B36" s="178" t="s">
        <v>195</v>
      </c>
      <c r="C36" s="120"/>
      <c r="D36" s="87"/>
      <c r="E36" s="72"/>
    </row>
    <row r="37" spans="1:5" ht="12.75" x14ac:dyDescent="0.2">
      <c r="A37" s="86" t="s">
        <v>196</v>
      </c>
      <c r="B37" s="178" t="s">
        <v>197</v>
      </c>
      <c r="C37" s="120"/>
      <c r="D37" s="87"/>
      <c r="E37" s="72"/>
    </row>
    <row r="38" spans="1:5" ht="12.75" x14ac:dyDescent="0.2">
      <c r="A38" s="86" t="s">
        <v>198</v>
      </c>
      <c r="B38" s="178" t="s">
        <v>199</v>
      </c>
      <c r="C38" s="120"/>
      <c r="D38" s="87"/>
      <c r="E38" s="72"/>
    </row>
    <row r="39" spans="1:5" ht="12.75" x14ac:dyDescent="0.2">
      <c r="A39" s="86" t="s">
        <v>200</v>
      </c>
      <c r="B39" s="178" t="s">
        <v>201</v>
      </c>
      <c r="C39" s="120"/>
      <c r="D39" s="87"/>
      <c r="E39" s="72"/>
    </row>
    <row r="40" spans="1:5" ht="12.75" x14ac:dyDescent="0.2">
      <c r="A40" s="86" t="s">
        <v>202</v>
      </c>
      <c r="B40" s="178" t="s">
        <v>203</v>
      </c>
      <c r="C40" s="120"/>
      <c r="D40" s="87"/>
      <c r="E40" s="72"/>
    </row>
    <row r="41" spans="1:5" ht="12.75" x14ac:dyDescent="0.2">
      <c r="A41" s="86" t="s">
        <v>204</v>
      </c>
      <c r="B41" s="178" t="s">
        <v>205</v>
      </c>
      <c r="C41" s="120"/>
      <c r="D41" s="87"/>
      <c r="E41" s="72"/>
    </row>
    <row r="42" spans="1:5" ht="12.75" x14ac:dyDescent="0.2">
      <c r="A42" s="83" t="s">
        <v>206</v>
      </c>
      <c r="B42" s="177" t="s">
        <v>159</v>
      </c>
      <c r="C42" s="120"/>
      <c r="D42" s="84">
        <f t="shared" ref="D42:E42" si="3">SUM(D43)</f>
        <v>0</v>
      </c>
      <c r="E42" s="85">
        <f t="shared" si="3"/>
        <v>0</v>
      </c>
    </row>
    <row r="43" spans="1:5" ht="12.75" x14ac:dyDescent="0.2">
      <c r="A43" s="86" t="s">
        <v>207</v>
      </c>
      <c r="B43" s="178" t="s">
        <v>208</v>
      </c>
      <c r="C43" s="120"/>
      <c r="D43" s="87"/>
      <c r="E43" s="72"/>
    </row>
    <row r="44" spans="1:5" ht="12.75" x14ac:dyDescent="0.2">
      <c r="A44" s="83" t="s">
        <v>209</v>
      </c>
      <c r="B44" s="177" t="s">
        <v>159</v>
      </c>
      <c r="C44" s="120"/>
      <c r="D44" s="84">
        <f t="shared" ref="D44:E44" si="4">SUM(D45:D46)</f>
        <v>0</v>
      </c>
      <c r="E44" s="85">
        <f t="shared" si="4"/>
        <v>0</v>
      </c>
    </row>
    <row r="45" spans="1:5" ht="12.75" x14ac:dyDescent="0.2">
      <c r="A45" s="86" t="s">
        <v>210</v>
      </c>
      <c r="B45" s="178" t="s">
        <v>211</v>
      </c>
      <c r="C45" s="120"/>
      <c r="D45" s="87"/>
      <c r="E45" s="72"/>
    </row>
    <row r="46" spans="1:5" ht="12.75" x14ac:dyDescent="0.2">
      <c r="A46" s="86" t="s">
        <v>212</v>
      </c>
      <c r="B46" s="178" t="s">
        <v>213</v>
      </c>
      <c r="C46" s="120"/>
      <c r="D46" s="87"/>
      <c r="E46" s="72"/>
    </row>
    <row r="47" spans="1:5" ht="12.75" x14ac:dyDescent="0.2">
      <c r="A47" s="165" t="s">
        <v>214</v>
      </c>
      <c r="B47" s="119"/>
      <c r="C47" s="120"/>
      <c r="D47" s="88">
        <f t="shared" ref="D47:E47" si="5">D17+D26+D35+D42+D44</f>
        <v>0</v>
      </c>
      <c r="E47" s="89">
        <f t="shared" si="5"/>
        <v>0</v>
      </c>
    </row>
    <row r="48" spans="1:5" ht="12.75" x14ac:dyDescent="0.2">
      <c r="A48" s="90"/>
      <c r="B48" s="91"/>
      <c r="C48" s="92"/>
      <c r="D48" s="19"/>
      <c r="E48" s="93"/>
    </row>
    <row r="49" spans="1:5" ht="12.75" x14ac:dyDescent="0.2">
      <c r="A49" s="166" t="s">
        <v>215</v>
      </c>
      <c r="B49" s="119"/>
      <c r="C49" s="119"/>
      <c r="D49" s="120"/>
      <c r="E49" s="78">
        <f>E47+E14</f>
        <v>0</v>
      </c>
    </row>
    <row r="50" spans="1:5" ht="12.75" x14ac:dyDescent="0.2">
      <c r="A50" s="90"/>
      <c r="B50" s="91"/>
      <c r="C50" s="92"/>
      <c r="D50" s="92"/>
      <c r="E50" s="93"/>
    </row>
    <row r="51" spans="1:5" ht="12.75" x14ac:dyDescent="0.2">
      <c r="A51" s="94" t="s">
        <v>216</v>
      </c>
      <c r="B51" s="80" t="s">
        <v>217</v>
      </c>
      <c r="C51" s="95"/>
      <c r="D51" s="95" t="s">
        <v>55</v>
      </c>
      <c r="E51" s="96" t="s">
        <v>157</v>
      </c>
    </row>
    <row r="52" spans="1:5" ht="12.75" x14ac:dyDescent="0.2">
      <c r="A52" s="97" t="s">
        <v>218</v>
      </c>
      <c r="B52" s="164" t="s">
        <v>219</v>
      </c>
      <c r="C52" s="120"/>
      <c r="D52" s="99"/>
      <c r="E52" s="74"/>
    </row>
    <row r="53" spans="1:5" ht="12.75" x14ac:dyDescent="0.2">
      <c r="A53" s="97" t="s">
        <v>220</v>
      </c>
      <c r="B53" s="164" t="s">
        <v>221</v>
      </c>
      <c r="C53" s="120"/>
      <c r="D53" s="99"/>
      <c r="E53" s="74"/>
    </row>
    <row r="54" spans="1:5" ht="12.75" x14ac:dyDescent="0.2">
      <c r="A54" s="97" t="s">
        <v>222</v>
      </c>
      <c r="B54" s="164" t="s">
        <v>223</v>
      </c>
      <c r="C54" s="120"/>
      <c r="D54" s="99"/>
      <c r="E54" s="74"/>
    </row>
    <row r="55" spans="1:5" ht="12.75" x14ac:dyDescent="0.2">
      <c r="A55" s="97" t="s">
        <v>224</v>
      </c>
      <c r="B55" s="164" t="s">
        <v>225</v>
      </c>
      <c r="C55" s="120"/>
      <c r="D55" s="99"/>
      <c r="E55" s="74"/>
    </row>
    <row r="56" spans="1:5" ht="12.75" x14ac:dyDescent="0.2">
      <c r="A56" s="97" t="s">
        <v>226</v>
      </c>
      <c r="B56" s="164" t="s">
        <v>227</v>
      </c>
      <c r="C56" s="120"/>
      <c r="D56" s="99"/>
      <c r="E56" s="74"/>
    </row>
    <row r="57" spans="1:5" ht="12.75" x14ac:dyDescent="0.2">
      <c r="A57" s="97" t="s">
        <v>228</v>
      </c>
      <c r="B57" s="164" t="s">
        <v>229</v>
      </c>
      <c r="C57" s="120"/>
      <c r="D57" s="99"/>
      <c r="E57" s="74"/>
    </row>
    <row r="58" spans="1:5" ht="12.75" x14ac:dyDescent="0.2">
      <c r="A58" s="97" t="s">
        <v>230</v>
      </c>
      <c r="B58" s="164" t="s">
        <v>231</v>
      </c>
      <c r="C58" s="120"/>
      <c r="D58" s="99"/>
      <c r="E58" s="74"/>
    </row>
    <row r="59" spans="1:5" ht="12.75" x14ac:dyDescent="0.2">
      <c r="A59" s="97" t="s">
        <v>232</v>
      </c>
      <c r="B59" s="164" t="s">
        <v>233</v>
      </c>
      <c r="C59" s="120"/>
      <c r="D59" s="99"/>
      <c r="E59" s="74"/>
    </row>
    <row r="60" spans="1:5" ht="12.75" x14ac:dyDescent="0.2">
      <c r="A60" s="165" t="s">
        <v>234</v>
      </c>
      <c r="B60" s="119"/>
      <c r="C60" s="119"/>
      <c r="D60" s="120"/>
      <c r="E60" s="100">
        <f>SUM(E52:E59)</f>
        <v>0</v>
      </c>
    </row>
    <row r="61" spans="1:5" ht="12.75" x14ac:dyDescent="0.2">
      <c r="A61" s="90"/>
      <c r="B61" s="92"/>
      <c r="C61" s="92"/>
      <c r="D61" s="92"/>
      <c r="E61" s="93"/>
    </row>
    <row r="62" spans="1:5" ht="12.75" x14ac:dyDescent="0.2">
      <c r="A62" s="166" t="s">
        <v>235</v>
      </c>
      <c r="B62" s="119"/>
      <c r="C62" s="119"/>
      <c r="D62" s="120"/>
      <c r="E62" s="78">
        <f>E49+E60</f>
        <v>0</v>
      </c>
    </row>
    <row r="63" spans="1:5" ht="12.75" x14ac:dyDescent="0.2">
      <c r="A63" s="90"/>
      <c r="B63" s="92"/>
      <c r="C63" s="92"/>
      <c r="D63" s="92"/>
      <c r="E63" s="93"/>
    </row>
    <row r="64" spans="1:5" ht="12.75" x14ac:dyDescent="0.2">
      <c r="A64" s="94" t="s">
        <v>236</v>
      </c>
      <c r="B64" s="167" t="s">
        <v>237</v>
      </c>
      <c r="C64" s="120"/>
      <c r="D64" s="95" t="s">
        <v>156</v>
      </c>
      <c r="E64" s="96" t="s">
        <v>157</v>
      </c>
    </row>
    <row r="65" spans="1:5" ht="12.75" x14ac:dyDescent="0.2">
      <c r="A65" s="97" t="s">
        <v>238</v>
      </c>
      <c r="B65" s="164" t="s">
        <v>239</v>
      </c>
      <c r="C65" s="120"/>
      <c r="D65" s="101"/>
      <c r="E65" s="74"/>
    </row>
    <row r="66" spans="1:5" ht="12.75" x14ac:dyDescent="0.2">
      <c r="A66" s="97" t="s">
        <v>240</v>
      </c>
      <c r="B66" s="164" t="s">
        <v>241</v>
      </c>
      <c r="C66" s="120"/>
      <c r="D66" s="101"/>
      <c r="E66" s="74"/>
    </row>
    <row r="67" spans="1:5" ht="12.75" x14ac:dyDescent="0.2">
      <c r="A67" s="165" t="s">
        <v>242</v>
      </c>
      <c r="B67" s="119"/>
      <c r="C67" s="120"/>
      <c r="D67" s="102">
        <f t="shared" ref="D67:E67" si="6">SUM(D65:D66)</f>
        <v>0</v>
      </c>
      <c r="E67" s="100">
        <f t="shared" si="6"/>
        <v>0</v>
      </c>
    </row>
    <row r="68" spans="1:5" ht="12.75" x14ac:dyDescent="0.2">
      <c r="A68" s="90"/>
      <c r="B68" s="92"/>
      <c r="C68" s="92"/>
      <c r="D68" s="92"/>
      <c r="E68" s="93"/>
    </row>
    <row r="69" spans="1:5" ht="12.75" x14ac:dyDescent="0.2">
      <c r="A69" s="166" t="s">
        <v>243</v>
      </c>
      <c r="B69" s="119"/>
      <c r="C69" s="119"/>
      <c r="D69" s="120"/>
      <c r="E69" s="78">
        <f>E67+E62</f>
        <v>0</v>
      </c>
    </row>
    <row r="70" spans="1:5" ht="12.75" x14ac:dyDescent="0.2">
      <c r="A70" s="90"/>
      <c r="B70" s="92"/>
      <c r="C70" s="92"/>
      <c r="D70" s="92"/>
      <c r="E70" s="93"/>
    </row>
    <row r="71" spans="1:5" ht="12.75" x14ac:dyDescent="0.2">
      <c r="A71" s="69" t="s">
        <v>244</v>
      </c>
      <c r="B71" s="170" t="s">
        <v>245</v>
      </c>
      <c r="C71" s="120"/>
      <c r="D71" s="103" t="s">
        <v>156</v>
      </c>
      <c r="E71" s="104" t="s">
        <v>157</v>
      </c>
    </row>
    <row r="72" spans="1:5" ht="12.75" x14ac:dyDescent="0.2">
      <c r="A72" s="97" t="s">
        <v>246</v>
      </c>
      <c r="B72" s="164" t="s">
        <v>247</v>
      </c>
      <c r="C72" s="120"/>
      <c r="D72" s="101"/>
      <c r="E72" s="74"/>
    </row>
    <row r="73" spans="1:5" ht="12.75" x14ac:dyDescent="0.2">
      <c r="A73" s="97" t="s">
        <v>248</v>
      </c>
      <c r="B73" s="164" t="s">
        <v>249</v>
      </c>
      <c r="C73" s="120"/>
      <c r="D73" s="101"/>
      <c r="E73" s="74"/>
    </row>
    <row r="74" spans="1:5" ht="12.75" x14ac:dyDescent="0.2">
      <c r="A74" s="97" t="s">
        <v>250</v>
      </c>
      <c r="B74" s="164" t="s">
        <v>251</v>
      </c>
      <c r="C74" s="120"/>
      <c r="D74" s="101"/>
      <c r="E74" s="74"/>
    </row>
    <row r="75" spans="1:5" ht="12.75" x14ac:dyDescent="0.2">
      <c r="A75" s="165" t="s">
        <v>252</v>
      </c>
      <c r="B75" s="119"/>
      <c r="C75" s="120"/>
      <c r="D75" s="102">
        <f t="shared" ref="D75:E75" si="7">SUM(D72:D74)</f>
        <v>0</v>
      </c>
      <c r="E75" s="100">
        <f t="shared" si="7"/>
        <v>0</v>
      </c>
    </row>
    <row r="76" spans="1:5" ht="12.75" x14ac:dyDescent="0.2">
      <c r="A76" s="90"/>
      <c r="B76" s="92"/>
      <c r="C76" s="92"/>
      <c r="D76" s="92"/>
      <c r="E76" s="93"/>
    </row>
    <row r="77" spans="1:5" ht="25.5" x14ac:dyDescent="0.2">
      <c r="A77" s="79" t="s">
        <v>20</v>
      </c>
      <c r="B77" s="105" t="s">
        <v>144</v>
      </c>
      <c r="C77" s="95" t="s">
        <v>55</v>
      </c>
      <c r="D77" s="95" t="s">
        <v>253</v>
      </c>
      <c r="E77" s="96" t="s">
        <v>254</v>
      </c>
    </row>
    <row r="78" spans="1:5" ht="12.75" x14ac:dyDescent="0.2">
      <c r="A78" s="97">
        <v>1</v>
      </c>
      <c r="B78" s="106" t="str">
        <f>IF(D5="5H",B9,B8)</f>
        <v>Auxiliar de serviços gerais 125h (5H)</v>
      </c>
      <c r="C78" s="99">
        <v>1</v>
      </c>
      <c r="D78" s="74">
        <f>(E69)/(1-(D75))</f>
        <v>0</v>
      </c>
      <c r="E78" s="74">
        <f>D78*C78*12</f>
        <v>0</v>
      </c>
    </row>
    <row r="79" spans="1:5" ht="12.75" x14ac:dyDescent="0.2">
      <c r="A79" s="107"/>
      <c r="B79" s="108"/>
      <c r="C79" s="107"/>
      <c r="D79" s="109"/>
      <c r="E79" s="110"/>
    </row>
    <row r="80" spans="1:5" ht="12.75" x14ac:dyDescent="0.2">
      <c r="A80" s="107"/>
      <c r="B80" s="108"/>
      <c r="C80" s="107"/>
      <c r="D80" s="109"/>
      <c r="E80" s="110"/>
    </row>
    <row r="81" spans="1:5" ht="12.75" x14ac:dyDescent="0.2">
      <c r="A81" s="168" t="s">
        <v>46</v>
      </c>
      <c r="B81" s="115"/>
      <c r="C81" s="169" t="s">
        <v>255</v>
      </c>
      <c r="D81" s="115"/>
      <c r="E81" s="115"/>
    </row>
    <row r="82" spans="1:5" ht="12.75" x14ac:dyDescent="0.2">
      <c r="A82" s="168" t="s">
        <v>47</v>
      </c>
      <c r="B82" s="115"/>
      <c r="C82" s="169" t="s">
        <v>256</v>
      </c>
      <c r="D82" s="115"/>
      <c r="E82" s="115"/>
    </row>
    <row r="83" spans="1:5" ht="12.75" x14ac:dyDescent="0.2">
      <c r="A83" s="168" t="s">
        <v>48</v>
      </c>
      <c r="B83" s="115"/>
      <c r="C83" s="169" t="s">
        <v>257</v>
      </c>
      <c r="D83" s="115"/>
      <c r="E83" s="115"/>
    </row>
    <row r="84" spans="1:5" ht="12.75" x14ac:dyDescent="0.2">
      <c r="A84" s="168" t="s">
        <v>49</v>
      </c>
      <c r="B84" s="115"/>
      <c r="C84" s="169" t="s">
        <v>258</v>
      </c>
      <c r="D84" s="115"/>
      <c r="E84" s="115"/>
    </row>
  </sheetData>
  <mergeCells count="70">
    <mergeCell ref="B55:C55"/>
    <mergeCell ref="B56:C56"/>
    <mergeCell ref="B57:C57"/>
    <mergeCell ref="B58:C58"/>
    <mergeCell ref="A47:C47"/>
    <mergeCell ref="A49:D49"/>
    <mergeCell ref="B52:C52"/>
    <mergeCell ref="B53:C53"/>
    <mergeCell ref="B54:C54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8:D8"/>
    <mergeCell ref="B9:D9"/>
    <mergeCell ref="B11:E11"/>
    <mergeCell ref="A14:D14"/>
    <mergeCell ref="B16:C16"/>
    <mergeCell ref="A1:E1"/>
    <mergeCell ref="A2:E2"/>
    <mergeCell ref="A4:B4"/>
    <mergeCell ref="A5:B5"/>
    <mergeCell ref="B7:E7"/>
    <mergeCell ref="A84:B84"/>
    <mergeCell ref="C82:E82"/>
    <mergeCell ref="C83:E83"/>
    <mergeCell ref="C84:E84"/>
    <mergeCell ref="A69:D69"/>
    <mergeCell ref="B71:C71"/>
    <mergeCell ref="B72:C72"/>
    <mergeCell ref="B73:C73"/>
    <mergeCell ref="B74:C74"/>
    <mergeCell ref="A75:C75"/>
    <mergeCell ref="C81:E81"/>
    <mergeCell ref="B66:C66"/>
    <mergeCell ref="A67:C67"/>
    <mergeCell ref="A81:B81"/>
    <mergeCell ref="A82:B82"/>
    <mergeCell ref="A83:B83"/>
    <mergeCell ref="B59:C59"/>
    <mergeCell ref="A60:D60"/>
    <mergeCell ref="A62:D62"/>
    <mergeCell ref="B64:C64"/>
    <mergeCell ref="B65:C65"/>
  </mergeCells>
  <printOptions horizontalCentered="1"/>
  <pageMargins left="0.7" right="0.7" top="0.39370078740157477" bottom="0.39370078740157477" header="0" footer="0"/>
  <pageSetup paperSize="9" fitToHeight="0" pageOrder="overThenDown" orientation="portrait" cellComments="atEnd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84"/>
  <sheetViews>
    <sheetView topLeftCell="A46" workbookViewId="0">
      <selection activeCell="B89" sqref="B89"/>
    </sheetView>
  </sheetViews>
  <sheetFormatPr defaultColWidth="12.5703125" defaultRowHeight="15.75" customHeight="1" x14ac:dyDescent="0.2"/>
  <cols>
    <col min="1" max="1" width="6" customWidth="1"/>
    <col min="2" max="2" width="69.42578125" customWidth="1"/>
    <col min="3" max="5" width="12.5703125" customWidth="1"/>
  </cols>
  <sheetData>
    <row r="1" spans="1:5" ht="110.25" customHeight="1" x14ac:dyDescent="0.2">
      <c r="A1" s="171"/>
      <c r="B1" s="115"/>
      <c r="C1" s="115"/>
      <c r="D1" s="115"/>
      <c r="E1" s="115"/>
    </row>
    <row r="2" spans="1:5" ht="22.5" customHeight="1" x14ac:dyDescent="0.2">
      <c r="A2" s="172" t="s">
        <v>138</v>
      </c>
      <c r="B2" s="115"/>
      <c r="C2" s="115"/>
      <c r="D2" s="115"/>
      <c r="E2" s="115"/>
    </row>
    <row r="3" spans="1:5" ht="22.5" customHeight="1" x14ac:dyDescent="0.2">
      <c r="A3" s="56"/>
      <c r="B3" s="56"/>
      <c r="C3" s="56"/>
      <c r="D3" s="56"/>
      <c r="E3" s="56"/>
    </row>
    <row r="4" spans="1:5" ht="22.5" customHeight="1" x14ac:dyDescent="0.2">
      <c r="A4" s="173" t="s">
        <v>139</v>
      </c>
      <c r="B4" s="115"/>
      <c r="C4" s="55"/>
      <c r="D4" s="57" t="s">
        <v>140</v>
      </c>
      <c r="E4" s="57" t="s">
        <v>141</v>
      </c>
    </row>
    <row r="5" spans="1:5" ht="22.5" customHeight="1" x14ac:dyDescent="0.2">
      <c r="A5" s="174" t="s">
        <v>142</v>
      </c>
      <c r="B5" s="115"/>
      <c r="C5" s="58"/>
      <c r="D5" s="59" t="s">
        <v>67</v>
      </c>
      <c r="E5" s="60">
        <v>0.4</v>
      </c>
    </row>
    <row r="6" spans="1:5" ht="12.75" x14ac:dyDescent="0.2">
      <c r="A6" s="61"/>
      <c r="B6" s="62"/>
      <c r="C6" s="62"/>
      <c r="D6" s="62"/>
      <c r="E6" s="62"/>
    </row>
    <row r="7" spans="1:5" ht="12.75" x14ac:dyDescent="0.2">
      <c r="A7" s="63" t="s">
        <v>143</v>
      </c>
      <c r="B7" s="175" t="s">
        <v>144</v>
      </c>
      <c r="C7" s="119"/>
      <c r="D7" s="119"/>
      <c r="E7" s="120"/>
    </row>
    <row r="8" spans="1:5" ht="12.75" x14ac:dyDescent="0.2">
      <c r="A8" s="64" t="s">
        <v>145</v>
      </c>
      <c r="B8" s="176" t="s">
        <v>146</v>
      </c>
      <c r="C8" s="119"/>
      <c r="D8" s="120"/>
      <c r="E8" s="65"/>
    </row>
    <row r="9" spans="1:5" ht="12.75" x14ac:dyDescent="0.2">
      <c r="A9" s="64" t="s">
        <v>147</v>
      </c>
      <c r="B9" s="176" t="s">
        <v>148</v>
      </c>
      <c r="C9" s="119"/>
      <c r="D9" s="120"/>
      <c r="E9" s="66"/>
    </row>
    <row r="10" spans="1:5" ht="12.75" x14ac:dyDescent="0.2">
      <c r="A10" s="67"/>
      <c r="B10" s="8"/>
      <c r="C10" s="62"/>
      <c r="D10" s="68"/>
      <c r="E10" s="62"/>
    </row>
    <row r="11" spans="1:5" ht="12.75" x14ac:dyDescent="0.2">
      <c r="A11" s="69" t="s">
        <v>149</v>
      </c>
      <c r="B11" s="170" t="s">
        <v>150</v>
      </c>
      <c r="C11" s="119"/>
      <c r="D11" s="119"/>
      <c r="E11" s="120"/>
    </row>
    <row r="12" spans="1:5" ht="12.75" x14ac:dyDescent="0.2">
      <c r="A12" s="70" t="s">
        <v>151</v>
      </c>
      <c r="B12" s="71" t="s">
        <v>259</v>
      </c>
      <c r="C12" s="72"/>
      <c r="D12" s="73"/>
      <c r="E12" s="74"/>
    </row>
    <row r="13" spans="1:5" ht="12.75" x14ac:dyDescent="0.2">
      <c r="A13" s="75"/>
      <c r="B13" s="76"/>
      <c r="C13" s="77"/>
      <c r="D13" s="77"/>
      <c r="E13" s="19"/>
    </row>
    <row r="14" spans="1:5" ht="12.75" x14ac:dyDescent="0.2">
      <c r="A14" s="166" t="s">
        <v>153</v>
      </c>
      <c r="B14" s="119"/>
      <c r="C14" s="119"/>
      <c r="D14" s="119"/>
      <c r="E14" s="78">
        <f>IF(D5="5H",E9+E12,E8+E12)</f>
        <v>0</v>
      </c>
    </row>
    <row r="15" spans="1:5" ht="12.75" x14ac:dyDescent="0.2">
      <c r="A15" s="75"/>
      <c r="B15" s="76"/>
      <c r="C15" s="77"/>
      <c r="D15" s="77"/>
      <c r="E15" s="77"/>
    </row>
    <row r="16" spans="1:5" ht="12.75" x14ac:dyDescent="0.2">
      <c r="A16" s="79" t="s">
        <v>154</v>
      </c>
      <c r="B16" s="167" t="s">
        <v>155</v>
      </c>
      <c r="C16" s="120"/>
      <c r="D16" s="81" t="s">
        <v>156</v>
      </c>
      <c r="E16" s="82" t="s">
        <v>157</v>
      </c>
    </row>
    <row r="17" spans="1:5" ht="12.75" x14ac:dyDescent="0.2">
      <c r="A17" s="83" t="s">
        <v>158</v>
      </c>
      <c r="B17" s="177" t="s">
        <v>159</v>
      </c>
      <c r="C17" s="120"/>
      <c r="D17" s="84">
        <f t="shared" ref="D17:E17" si="0">SUM(D18:D25)</f>
        <v>0</v>
      </c>
      <c r="E17" s="85">
        <f t="shared" si="0"/>
        <v>0</v>
      </c>
    </row>
    <row r="18" spans="1:5" ht="12.75" x14ac:dyDescent="0.2">
      <c r="A18" s="86" t="s">
        <v>160</v>
      </c>
      <c r="B18" s="178" t="s">
        <v>161</v>
      </c>
      <c r="C18" s="120"/>
      <c r="D18" s="87"/>
      <c r="E18" s="72"/>
    </row>
    <row r="19" spans="1:5" ht="12.75" x14ac:dyDescent="0.2">
      <c r="A19" s="86" t="s">
        <v>162</v>
      </c>
      <c r="B19" s="178" t="s">
        <v>163</v>
      </c>
      <c r="C19" s="120"/>
      <c r="D19" s="87"/>
      <c r="E19" s="72"/>
    </row>
    <row r="20" spans="1:5" ht="12.75" x14ac:dyDescent="0.2">
      <c r="A20" s="86" t="s">
        <v>164</v>
      </c>
      <c r="B20" s="178" t="s">
        <v>165</v>
      </c>
      <c r="C20" s="120"/>
      <c r="D20" s="87"/>
      <c r="E20" s="72"/>
    </row>
    <row r="21" spans="1:5" ht="12.75" x14ac:dyDescent="0.2">
      <c r="A21" s="86" t="s">
        <v>166</v>
      </c>
      <c r="B21" s="178" t="s">
        <v>167</v>
      </c>
      <c r="C21" s="120"/>
      <c r="D21" s="87"/>
      <c r="E21" s="72"/>
    </row>
    <row r="22" spans="1:5" ht="12.75" x14ac:dyDescent="0.2">
      <c r="A22" s="86" t="s">
        <v>168</v>
      </c>
      <c r="B22" s="178" t="s">
        <v>169</v>
      </c>
      <c r="C22" s="120"/>
      <c r="D22" s="87"/>
      <c r="E22" s="72"/>
    </row>
    <row r="23" spans="1:5" ht="12.75" x14ac:dyDescent="0.2">
      <c r="A23" s="86" t="s">
        <v>170</v>
      </c>
      <c r="B23" s="178" t="s">
        <v>171</v>
      </c>
      <c r="C23" s="120"/>
      <c r="D23" s="87"/>
      <c r="E23" s="72"/>
    </row>
    <row r="24" spans="1:5" ht="12.75" x14ac:dyDescent="0.2">
      <c r="A24" s="86" t="s">
        <v>172</v>
      </c>
      <c r="B24" s="178" t="s">
        <v>173</v>
      </c>
      <c r="C24" s="120"/>
      <c r="D24" s="87"/>
      <c r="E24" s="72"/>
    </row>
    <row r="25" spans="1:5" ht="12.75" x14ac:dyDescent="0.2">
      <c r="A25" s="86" t="s">
        <v>174</v>
      </c>
      <c r="B25" s="178" t="s">
        <v>175</v>
      </c>
      <c r="C25" s="120"/>
      <c r="D25" s="87"/>
      <c r="E25" s="72"/>
    </row>
    <row r="26" spans="1:5" ht="12.75" x14ac:dyDescent="0.2">
      <c r="A26" s="83" t="s">
        <v>176</v>
      </c>
      <c r="B26" s="177" t="s">
        <v>159</v>
      </c>
      <c r="C26" s="120"/>
      <c r="D26" s="84">
        <f t="shared" ref="D26:E26" si="1">SUM(D27:D34)</f>
        <v>0</v>
      </c>
      <c r="E26" s="85">
        <f t="shared" si="1"/>
        <v>0</v>
      </c>
    </row>
    <row r="27" spans="1:5" ht="12.75" x14ac:dyDescent="0.2">
      <c r="A27" s="86" t="s">
        <v>177</v>
      </c>
      <c r="B27" s="178" t="s">
        <v>178</v>
      </c>
      <c r="C27" s="120"/>
      <c r="D27" s="87"/>
      <c r="E27" s="72"/>
    </row>
    <row r="28" spans="1:5" ht="12.75" x14ac:dyDescent="0.2">
      <c r="A28" s="86" t="s">
        <v>179</v>
      </c>
      <c r="B28" s="178" t="s">
        <v>180</v>
      </c>
      <c r="C28" s="120"/>
      <c r="D28" s="87"/>
      <c r="E28" s="72"/>
    </row>
    <row r="29" spans="1:5" ht="12.75" x14ac:dyDescent="0.2">
      <c r="A29" s="86" t="s">
        <v>181</v>
      </c>
      <c r="B29" s="178" t="s">
        <v>182</v>
      </c>
      <c r="C29" s="120"/>
      <c r="D29" s="87"/>
      <c r="E29" s="72"/>
    </row>
    <row r="30" spans="1:5" ht="12.75" x14ac:dyDescent="0.2">
      <c r="A30" s="86" t="s">
        <v>183</v>
      </c>
      <c r="B30" s="178" t="s">
        <v>184</v>
      </c>
      <c r="C30" s="120"/>
      <c r="D30" s="87"/>
      <c r="E30" s="72"/>
    </row>
    <row r="31" spans="1:5" ht="12.75" x14ac:dyDescent="0.2">
      <c r="A31" s="86" t="s">
        <v>185</v>
      </c>
      <c r="B31" s="178" t="s">
        <v>186</v>
      </c>
      <c r="C31" s="120"/>
      <c r="D31" s="87"/>
      <c r="E31" s="72"/>
    </row>
    <row r="32" spans="1:5" ht="12.75" x14ac:dyDescent="0.2">
      <c r="A32" s="86" t="s">
        <v>187</v>
      </c>
      <c r="B32" s="178" t="s">
        <v>188</v>
      </c>
      <c r="C32" s="120"/>
      <c r="D32" s="87"/>
      <c r="E32" s="72"/>
    </row>
    <row r="33" spans="1:5" ht="12.75" x14ac:dyDescent="0.2">
      <c r="A33" s="86" t="s">
        <v>189</v>
      </c>
      <c r="B33" s="178" t="s">
        <v>190</v>
      </c>
      <c r="C33" s="120"/>
      <c r="D33" s="87"/>
      <c r="E33" s="72"/>
    </row>
    <row r="34" spans="1:5" ht="12.75" x14ac:dyDescent="0.2">
      <c r="A34" s="86" t="s">
        <v>191</v>
      </c>
      <c r="B34" s="178" t="s">
        <v>192</v>
      </c>
      <c r="C34" s="120"/>
      <c r="D34" s="87"/>
      <c r="E34" s="72"/>
    </row>
    <row r="35" spans="1:5" ht="12.75" x14ac:dyDescent="0.2">
      <c r="A35" s="83" t="s">
        <v>193</v>
      </c>
      <c r="B35" s="177" t="s">
        <v>159</v>
      </c>
      <c r="C35" s="120"/>
      <c r="D35" s="84">
        <f t="shared" ref="D35:E35" si="2">SUM(D36:D41)</f>
        <v>0</v>
      </c>
      <c r="E35" s="85">
        <f t="shared" si="2"/>
        <v>0</v>
      </c>
    </row>
    <row r="36" spans="1:5" ht="12.75" x14ac:dyDescent="0.2">
      <c r="A36" s="86" t="s">
        <v>194</v>
      </c>
      <c r="B36" s="178" t="s">
        <v>195</v>
      </c>
      <c r="C36" s="120"/>
      <c r="D36" s="87"/>
      <c r="E36" s="72"/>
    </row>
    <row r="37" spans="1:5" ht="12.75" x14ac:dyDescent="0.2">
      <c r="A37" s="86" t="s">
        <v>196</v>
      </c>
      <c r="B37" s="178" t="s">
        <v>197</v>
      </c>
      <c r="C37" s="120"/>
      <c r="D37" s="87"/>
      <c r="E37" s="72"/>
    </row>
    <row r="38" spans="1:5" ht="12.75" x14ac:dyDescent="0.2">
      <c r="A38" s="86" t="s">
        <v>198</v>
      </c>
      <c r="B38" s="178" t="s">
        <v>199</v>
      </c>
      <c r="C38" s="120"/>
      <c r="D38" s="87"/>
      <c r="E38" s="72"/>
    </row>
    <row r="39" spans="1:5" ht="12.75" x14ac:dyDescent="0.2">
      <c r="A39" s="86" t="s">
        <v>200</v>
      </c>
      <c r="B39" s="178" t="s">
        <v>201</v>
      </c>
      <c r="C39" s="120"/>
      <c r="D39" s="87"/>
      <c r="E39" s="72"/>
    </row>
    <row r="40" spans="1:5" ht="12.75" x14ac:dyDescent="0.2">
      <c r="A40" s="86" t="s">
        <v>202</v>
      </c>
      <c r="B40" s="178" t="s">
        <v>203</v>
      </c>
      <c r="C40" s="120"/>
      <c r="D40" s="87"/>
      <c r="E40" s="72"/>
    </row>
    <row r="41" spans="1:5" ht="12.75" x14ac:dyDescent="0.2">
      <c r="A41" s="86" t="s">
        <v>204</v>
      </c>
      <c r="B41" s="178" t="s">
        <v>205</v>
      </c>
      <c r="C41" s="120"/>
      <c r="D41" s="87"/>
      <c r="E41" s="72"/>
    </row>
    <row r="42" spans="1:5" ht="12.75" x14ac:dyDescent="0.2">
      <c r="A42" s="83" t="s">
        <v>206</v>
      </c>
      <c r="B42" s="177" t="s">
        <v>159</v>
      </c>
      <c r="C42" s="120"/>
      <c r="D42" s="84">
        <f t="shared" ref="D42:E42" si="3">SUM(D43)</f>
        <v>0</v>
      </c>
      <c r="E42" s="85">
        <f t="shared" si="3"/>
        <v>0</v>
      </c>
    </row>
    <row r="43" spans="1:5" ht="12.75" x14ac:dyDescent="0.2">
      <c r="A43" s="86" t="s">
        <v>207</v>
      </c>
      <c r="B43" s="178" t="s">
        <v>208</v>
      </c>
      <c r="C43" s="120"/>
      <c r="D43" s="87"/>
      <c r="E43" s="72"/>
    </row>
    <row r="44" spans="1:5" ht="12.75" x14ac:dyDescent="0.2">
      <c r="A44" s="83" t="s">
        <v>209</v>
      </c>
      <c r="B44" s="177" t="s">
        <v>159</v>
      </c>
      <c r="C44" s="120"/>
      <c r="D44" s="84">
        <f t="shared" ref="D44:E44" si="4">SUM(D45:D46)</f>
        <v>0</v>
      </c>
      <c r="E44" s="85">
        <f t="shared" si="4"/>
        <v>0</v>
      </c>
    </row>
    <row r="45" spans="1:5" ht="12.75" x14ac:dyDescent="0.2">
      <c r="A45" s="86" t="s">
        <v>210</v>
      </c>
      <c r="B45" s="178" t="s">
        <v>211</v>
      </c>
      <c r="C45" s="120"/>
      <c r="D45" s="87"/>
      <c r="E45" s="72"/>
    </row>
    <row r="46" spans="1:5" ht="12.75" x14ac:dyDescent="0.2">
      <c r="A46" s="86" t="s">
        <v>212</v>
      </c>
      <c r="B46" s="178" t="s">
        <v>213</v>
      </c>
      <c r="C46" s="120"/>
      <c r="D46" s="87"/>
      <c r="E46" s="72"/>
    </row>
    <row r="47" spans="1:5" ht="12.75" x14ac:dyDescent="0.2">
      <c r="A47" s="165" t="s">
        <v>214</v>
      </c>
      <c r="B47" s="119"/>
      <c r="C47" s="120"/>
      <c r="D47" s="88">
        <f t="shared" ref="D47:E47" si="5">D17+D26+D35+D42+D44</f>
        <v>0</v>
      </c>
      <c r="E47" s="89">
        <f t="shared" si="5"/>
        <v>0</v>
      </c>
    </row>
    <row r="48" spans="1:5" ht="12.75" x14ac:dyDescent="0.2">
      <c r="A48" s="90"/>
      <c r="B48" s="91"/>
      <c r="C48" s="92"/>
      <c r="D48" s="19"/>
      <c r="E48" s="93"/>
    </row>
    <row r="49" spans="1:5" ht="12.75" x14ac:dyDescent="0.2">
      <c r="A49" s="166" t="s">
        <v>215</v>
      </c>
      <c r="B49" s="119"/>
      <c r="C49" s="119"/>
      <c r="D49" s="120"/>
      <c r="E49" s="78">
        <f>E47+E14</f>
        <v>0</v>
      </c>
    </row>
    <row r="50" spans="1:5" ht="12.75" x14ac:dyDescent="0.2">
      <c r="A50" s="90"/>
      <c r="B50" s="91"/>
      <c r="C50" s="92"/>
      <c r="D50" s="92"/>
      <c r="E50" s="93"/>
    </row>
    <row r="51" spans="1:5" ht="12.75" x14ac:dyDescent="0.2">
      <c r="A51" s="94" t="s">
        <v>216</v>
      </c>
      <c r="B51" s="80" t="s">
        <v>217</v>
      </c>
      <c r="C51" s="95"/>
      <c r="D51" s="95" t="s">
        <v>55</v>
      </c>
      <c r="E51" s="96" t="s">
        <v>157</v>
      </c>
    </row>
    <row r="52" spans="1:5" ht="12.75" x14ac:dyDescent="0.2">
      <c r="A52" s="97" t="s">
        <v>218</v>
      </c>
      <c r="B52" s="164" t="s">
        <v>219</v>
      </c>
      <c r="C52" s="120"/>
      <c r="D52" s="99"/>
      <c r="E52" s="74"/>
    </row>
    <row r="53" spans="1:5" ht="12.75" x14ac:dyDescent="0.2">
      <c r="A53" s="97" t="s">
        <v>220</v>
      </c>
      <c r="B53" s="164" t="s">
        <v>221</v>
      </c>
      <c r="C53" s="120"/>
      <c r="D53" s="99"/>
      <c r="E53" s="74"/>
    </row>
    <row r="54" spans="1:5" ht="12.75" x14ac:dyDescent="0.2">
      <c r="A54" s="97" t="s">
        <v>222</v>
      </c>
      <c r="B54" s="164" t="s">
        <v>223</v>
      </c>
      <c r="C54" s="120"/>
      <c r="D54" s="99"/>
      <c r="E54" s="74"/>
    </row>
    <row r="55" spans="1:5" ht="12.75" x14ac:dyDescent="0.2">
      <c r="A55" s="97" t="s">
        <v>224</v>
      </c>
      <c r="B55" s="164" t="s">
        <v>225</v>
      </c>
      <c r="C55" s="120"/>
      <c r="D55" s="99"/>
      <c r="E55" s="74"/>
    </row>
    <row r="56" spans="1:5" ht="12.75" x14ac:dyDescent="0.2">
      <c r="A56" s="97" t="s">
        <v>226</v>
      </c>
      <c r="B56" s="164" t="s">
        <v>227</v>
      </c>
      <c r="C56" s="120"/>
      <c r="D56" s="99"/>
      <c r="E56" s="74"/>
    </row>
    <row r="57" spans="1:5" ht="12.75" x14ac:dyDescent="0.2">
      <c r="A57" s="97" t="s">
        <v>228</v>
      </c>
      <c r="B57" s="164" t="s">
        <v>229</v>
      </c>
      <c r="C57" s="120"/>
      <c r="D57" s="99"/>
      <c r="E57" s="74"/>
    </row>
    <row r="58" spans="1:5" ht="12.75" x14ac:dyDescent="0.2">
      <c r="A58" s="97" t="s">
        <v>230</v>
      </c>
      <c r="B58" s="164" t="s">
        <v>231</v>
      </c>
      <c r="C58" s="120"/>
      <c r="D58" s="99"/>
      <c r="E58" s="74"/>
    </row>
    <row r="59" spans="1:5" ht="12.75" x14ac:dyDescent="0.2">
      <c r="A59" s="97" t="s">
        <v>232</v>
      </c>
      <c r="B59" s="164" t="s">
        <v>233</v>
      </c>
      <c r="C59" s="120"/>
      <c r="D59" s="99"/>
      <c r="E59" s="74"/>
    </row>
    <row r="60" spans="1:5" ht="12.75" x14ac:dyDescent="0.2">
      <c r="A60" s="165" t="s">
        <v>234</v>
      </c>
      <c r="B60" s="119"/>
      <c r="C60" s="119"/>
      <c r="D60" s="120"/>
      <c r="E60" s="100">
        <f>SUM(E52:E59)</f>
        <v>0</v>
      </c>
    </row>
    <row r="61" spans="1:5" ht="12.75" x14ac:dyDescent="0.2">
      <c r="A61" s="90"/>
      <c r="B61" s="92"/>
      <c r="C61" s="92"/>
      <c r="D61" s="92"/>
      <c r="E61" s="93"/>
    </row>
    <row r="62" spans="1:5" ht="12.75" x14ac:dyDescent="0.2">
      <c r="A62" s="166" t="s">
        <v>235</v>
      </c>
      <c r="B62" s="119"/>
      <c r="C62" s="119"/>
      <c r="D62" s="120"/>
      <c r="E62" s="78">
        <f>E49+E60</f>
        <v>0</v>
      </c>
    </row>
    <row r="63" spans="1:5" ht="12.75" x14ac:dyDescent="0.2">
      <c r="A63" s="90"/>
      <c r="B63" s="92"/>
      <c r="C63" s="92"/>
      <c r="D63" s="92"/>
      <c r="E63" s="93"/>
    </row>
    <row r="64" spans="1:5" ht="12.75" x14ac:dyDescent="0.2">
      <c r="A64" s="94" t="s">
        <v>236</v>
      </c>
      <c r="B64" s="167" t="s">
        <v>237</v>
      </c>
      <c r="C64" s="120"/>
      <c r="D64" s="95" t="s">
        <v>156</v>
      </c>
      <c r="E64" s="96" t="s">
        <v>157</v>
      </c>
    </row>
    <row r="65" spans="1:5" ht="12.75" x14ac:dyDescent="0.2">
      <c r="A65" s="97" t="s">
        <v>238</v>
      </c>
      <c r="B65" s="164" t="s">
        <v>239</v>
      </c>
      <c r="C65" s="120"/>
      <c r="D65" s="101"/>
      <c r="E65" s="74"/>
    </row>
    <row r="66" spans="1:5" ht="12.75" x14ac:dyDescent="0.2">
      <c r="A66" s="97" t="s">
        <v>240</v>
      </c>
      <c r="B66" s="164" t="s">
        <v>241</v>
      </c>
      <c r="C66" s="120"/>
      <c r="D66" s="101"/>
      <c r="E66" s="74"/>
    </row>
    <row r="67" spans="1:5" ht="12.75" x14ac:dyDescent="0.2">
      <c r="A67" s="165" t="s">
        <v>242</v>
      </c>
      <c r="B67" s="119"/>
      <c r="C67" s="120"/>
      <c r="D67" s="102">
        <f t="shared" ref="D67:E67" si="6">SUM(D65:D66)</f>
        <v>0</v>
      </c>
      <c r="E67" s="100">
        <f t="shared" si="6"/>
        <v>0</v>
      </c>
    </row>
    <row r="68" spans="1:5" ht="12.75" x14ac:dyDescent="0.2">
      <c r="A68" s="90"/>
      <c r="B68" s="92"/>
      <c r="C68" s="92"/>
      <c r="D68" s="92"/>
      <c r="E68" s="93"/>
    </row>
    <row r="69" spans="1:5" ht="12.75" x14ac:dyDescent="0.2">
      <c r="A69" s="166" t="s">
        <v>243</v>
      </c>
      <c r="B69" s="119"/>
      <c r="C69" s="119"/>
      <c r="D69" s="120"/>
      <c r="E69" s="78">
        <f>E67+E62</f>
        <v>0</v>
      </c>
    </row>
    <row r="70" spans="1:5" ht="12.75" x14ac:dyDescent="0.2">
      <c r="A70" s="90"/>
      <c r="B70" s="92"/>
      <c r="C70" s="92"/>
      <c r="D70" s="92"/>
      <c r="E70" s="93"/>
    </row>
    <row r="71" spans="1:5" ht="12.75" x14ac:dyDescent="0.2">
      <c r="A71" s="69" t="s">
        <v>244</v>
      </c>
      <c r="B71" s="170" t="s">
        <v>245</v>
      </c>
      <c r="C71" s="120"/>
      <c r="D71" s="103" t="s">
        <v>156</v>
      </c>
      <c r="E71" s="104" t="s">
        <v>157</v>
      </c>
    </row>
    <row r="72" spans="1:5" ht="12.75" x14ac:dyDescent="0.2">
      <c r="A72" s="97" t="s">
        <v>246</v>
      </c>
      <c r="B72" s="164" t="s">
        <v>247</v>
      </c>
      <c r="C72" s="120"/>
      <c r="D72" s="101"/>
      <c r="E72" s="74"/>
    </row>
    <row r="73" spans="1:5" ht="12.75" x14ac:dyDescent="0.2">
      <c r="A73" s="97" t="s">
        <v>248</v>
      </c>
      <c r="B73" s="164" t="s">
        <v>249</v>
      </c>
      <c r="C73" s="120"/>
      <c r="D73" s="101"/>
      <c r="E73" s="74"/>
    </row>
    <row r="74" spans="1:5" ht="12.75" x14ac:dyDescent="0.2">
      <c r="A74" s="97" t="s">
        <v>250</v>
      </c>
      <c r="B74" s="164" t="s">
        <v>251</v>
      </c>
      <c r="C74" s="120"/>
      <c r="D74" s="101"/>
      <c r="E74" s="74"/>
    </row>
    <row r="75" spans="1:5" ht="12.75" x14ac:dyDescent="0.2">
      <c r="A75" s="165" t="s">
        <v>252</v>
      </c>
      <c r="B75" s="119"/>
      <c r="C75" s="120"/>
      <c r="D75" s="102">
        <f t="shared" ref="D75:E75" si="7">SUM(D72:D74)</f>
        <v>0</v>
      </c>
      <c r="E75" s="100">
        <f t="shared" si="7"/>
        <v>0</v>
      </c>
    </row>
    <row r="76" spans="1:5" ht="12.75" x14ac:dyDescent="0.2">
      <c r="A76" s="90"/>
      <c r="B76" s="92"/>
      <c r="C76" s="92"/>
      <c r="D76" s="92"/>
      <c r="E76" s="93"/>
    </row>
    <row r="77" spans="1:5" ht="25.5" x14ac:dyDescent="0.2">
      <c r="A77" s="79" t="s">
        <v>20</v>
      </c>
      <c r="B77" s="105" t="s">
        <v>144</v>
      </c>
      <c r="C77" s="95" t="s">
        <v>55</v>
      </c>
      <c r="D77" s="95" t="s">
        <v>253</v>
      </c>
      <c r="E77" s="96" t="s">
        <v>254</v>
      </c>
    </row>
    <row r="78" spans="1:5" ht="12.75" x14ac:dyDescent="0.2">
      <c r="A78" s="97">
        <v>1</v>
      </c>
      <c r="B78" s="106" t="str">
        <f>IF(D5="5H",B9,B8)</f>
        <v>Auxiliar de serviços gerais 125h (5H)</v>
      </c>
      <c r="C78" s="99">
        <v>1</v>
      </c>
      <c r="D78" s="74">
        <f>(E69)/(1-(D75))</f>
        <v>0</v>
      </c>
      <c r="E78" s="74">
        <f>D78*C78*12</f>
        <v>0</v>
      </c>
    </row>
    <row r="79" spans="1:5" ht="12.75" x14ac:dyDescent="0.2">
      <c r="A79" s="107"/>
      <c r="B79" s="108"/>
      <c r="C79" s="107"/>
      <c r="D79" s="109"/>
      <c r="E79" s="110"/>
    </row>
    <row r="80" spans="1:5" ht="12.75" x14ac:dyDescent="0.2">
      <c r="A80" s="107"/>
      <c r="B80" s="108"/>
      <c r="C80" s="107"/>
      <c r="D80" s="109"/>
      <c r="E80" s="110"/>
    </row>
    <row r="81" spans="1:5" ht="12.75" x14ac:dyDescent="0.2">
      <c r="A81" s="168" t="s">
        <v>46</v>
      </c>
      <c r="B81" s="115"/>
      <c r="C81" s="169" t="s">
        <v>255</v>
      </c>
      <c r="D81" s="115"/>
      <c r="E81" s="115"/>
    </row>
    <row r="82" spans="1:5" ht="12.75" x14ac:dyDescent="0.2">
      <c r="A82" s="168" t="s">
        <v>47</v>
      </c>
      <c r="B82" s="115"/>
      <c r="C82" s="169" t="s">
        <v>256</v>
      </c>
      <c r="D82" s="115"/>
      <c r="E82" s="115"/>
    </row>
    <row r="83" spans="1:5" ht="12.75" x14ac:dyDescent="0.2">
      <c r="A83" s="168" t="s">
        <v>48</v>
      </c>
      <c r="B83" s="115"/>
      <c r="C83" s="169" t="s">
        <v>257</v>
      </c>
      <c r="D83" s="115"/>
      <c r="E83" s="115"/>
    </row>
    <row r="84" spans="1:5" ht="12.75" x14ac:dyDescent="0.2">
      <c r="A84" s="168" t="s">
        <v>49</v>
      </c>
      <c r="B84" s="115"/>
      <c r="C84" s="169" t="s">
        <v>258</v>
      </c>
      <c r="D84" s="115"/>
      <c r="E84" s="115"/>
    </row>
  </sheetData>
  <mergeCells count="70">
    <mergeCell ref="B55:C55"/>
    <mergeCell ref="B56:C56"/>
    <mergeCell ref="B57:C57"/>
    <mergeCell ref="B58:C58"/>
    <mergeCell ref="A47:C47"/>
    <mergeCell ref="A49:D49"/>
    <mergeCell ref="B52:C52"/>
    <mergeCell ref="B53:C53"/>
    <mergeCell ref="B54:C54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8:D8"/>
    <mergeCell ref="B9:D9"/>
    <mergeCell ref="B11:E11"/>
    <mergeCell ref="A14:D14"/>
    <mergeCell ref="B16:C16"/>
    <mergeCell ref="A1:E1"/>
    <mergeCell ref="A2:E2"/>
    <mergeCell ref="A4:B4"/>
    <mergeCell ref="A5:B5"/>
    <mergeCell ref="B7:E7"/>
    <mergeCell ref="A84:B84"/>
    <mergeCell ref="C82:E82"/>
    <mergeCell ref="C83:E83"/>
    <mergeCell ref="C84:E84"/>
    <mergeCell ref="A69:D69"/>
    <mergeCell ref="B71:C71"/>
    <mergeCell ref="B72:C72"/>
    <mergeCell ref="B73:C73"/>
    <mergeCell ref="B74:C74"/>
    <mergeCell ref="A75:C75"/>
    <mergeCell ref="C81:E81"/>
    <mergeCell ref="B66:C66"/>
    <mergeCell ref="A67:C67"/>
    <mergeCell ref="A81:B81"/>
    <mergeCell ref="A82:B82"/>
    <mergeCell ref="A83:B83"/>
    <mergeCell ref="B59:C59"/>
    <mergeCell ref="A60:D60"/>
    <mergeCell ref="A62:D62"/>
    <mergeCell ref="B64:C64"/>
    <mergeCell ref="B65:C65"/>
  </mergeCells>
  <printOptions horizontalCentered="1"/>
  <pageMargins left="0.7" right="0.7" top="0.39370078740157477" bottom="0.39370078740157477" header="0" footer="0"/>
  <pageSetup paperSize="9" fitToHeight="0" pageOrder="overThenDown" orientation="portrait" cellComments="atEnd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84"/>
  <sheetViews>
    <sheetView topLeftCell="A45" workbookViewId="0">
      <selection activeCell="B88" sqref="B88"/>
    </sheetView>
  </sheetViews>
  <sheetFormatPr defaultColWidth="12.5703125" defaultRowHeight="15.75" customHeight="1" x14ac:dyDescent="0.2"/>
  <cols>
    <col min="1" max="1" width="6" customWidth="1"/>
    <col min="2" max="2" width="69.42578125" customWidth="1"/>
    <col min="3" max="5" width="12.5703125" customWidth="1"/>
  </cols>
  <sheetData>
    <row r="1" spans="1:5" ht="110.25" customHeight="1" x14ac:dyDescent="0.2">
      <c r="A1" s="171"/>
      <c r="B1" s="115"/>
      <c r="C1" s="115"/>
      <c r="D1" s="115"/>
      <c r="E1" s="115"/>
    </row>
    <row r="2" spans="1:5" ht="22.5" customHeight="1" x14ac:dyDescent="0.2">
      <c r="A2" s="172" t="s">
        <v>138</v>
      </c>
      <c r="B2" s="115"/>
      <c r="C2" s="115"/>
      <c r="D2" s="115"/>
      <c r="E2" s="115"/>
    </row>
    <row r="3" spans="1:5" ht="22.5" customHeight="1" x14ac:dyDescent="0.2">
      <c r="A3" s="56"/>
      <c r="B3" s="56"/>
      <c r="C3" s="56"/>
      <c r="D3" s="56"/>
      <c r="E3" s="56"/>
    </row>
    <row r="4" spans="1:5" ht="22.5" customHeight="1" x14ac:dyDescent="0.2">
      <c r="A4" s="173" t="s">
        <v>139</v>
      </c>
      <c r="B4" s="115"/>
      <c r="C4" s="55"/>
      <c r="D4" s="57" t="s">
        <v>140</v>
      </c>
      <c r="E4" s="57" t="s">
        <v>141</v>
      </c>
    </row>
    <row r="5" spans="1:5" ht="22.5" customHeight="1" x14ac:dyDescent="0.2">
      <c r="A5" s="174" t="s">
        <v>142</v>
      </c>
      <c r="B5" s="115"/>
      <c r="C5" s="58"/>
      <c r="D5" s="59" t="s">
        <v>68</v>
      </c>
      <c r="E5" s="60">
        <v>0.2</v>
      </c>
    </row>
    <row r="6" spans="1:5" ht="12.75" x14ac:dyDescent="0.2">
      <c r="A6" s="61"/>
      <c r="B6" s="62"/>
      <c r="C6" s="62"/>
      <c r="D6" s="62"/>
      <c r="E6" s="62"/>
    </row>
    <row r="7" spans="1:5" ht="12.75" x14ac:dyDescent="0.2">
      <c r="A7" s="63" t="s">
        <v>143</v>
      </c>
      <c r="B7" s="175" t="s">
        <v>144</v>
      </c>
      <c r="C7" s="119"/>
      <c r="D7" s="119"/>
      <c r="E7" s="120"/>
    </row>
    <row r="8" spans="1:5" ht="12.75" x14ac:dyDescent="0.2">
      <c r="A8" s="64" t="s">
        <v>145</v>
      </c>
      <c r="B8" s="176" t="s">
        <v>146</v>
      </c>
      <c r="C8" s="119"/>
      <c r="D8" s="120"/>
      <c r="E8" s="65"/>
    </row>
    <row r="9" spans="1:5" ht="12.75" x14ac:dyDescent="0.2">
      <c r="A9" s="64" t="s">
        <v>147</v>
      </c>
      <c r="B9" s="176" t="s">
        <v>148</v>
      </c>
      <c r="C9" s="119"/>
      <c r="D9" s="120"/>
      <c r="E9" s="66"/>
    </row>
    <row r="10" spans="1:5" ht="12.75" x14ac:dyDescent="0.2">
      <c r="A10" s="67"/>
      <c r="B10" s="8"/>
      <c r="C10" s="62"/>
      <c r="D10" s="68"/>
      <c r="E10" s="62"/>
    </row>
    <row r="11" spans="1:5" ht="12.75" x14ac:dyDescent="0.2">
      <c r="A11" s="69" t="s">
        <v>149</v>
      </c>
      <c r="B11" s="170" t="s">
        <v>150</v>
      </c>
      <c r="C11" s="119"/>
      <c r="D11" s="119"/>
      <c r="E11" s="120"/>
    </row>
    <row r="12" spans="1:5" ht="12.75" x14ac:dyDescent="0.2">
      <c r="A12" s="70" t="s">
        <v>151</v>
      </c>
      <c r="B12" s="71" t="s">
        <v>259</v>
      </c>
      <c r="C12" s="72"/>
      <c r="D12" s="73"/>
      <c r="E12" s="74"/>
    </row>
    <row r="13" spans="1:5" ht="12.75" x14ac:dyDescent="0.2">
      <c r="A13" s="75"/>
      <c r="B13" s="76"/>
      <c r="C13" s="77"/>
      <c r="D13" s="77"/>
      <c r="E13" s="19"/>
    </row>
    <row r="14" spans="1:5" ht="12.75" x14ac:dyDescent="0.2">
      <c r="A14" s="166" t="s">
        <v>153</v>
      </c>
      <c r="B14" s="119"/>
      <c r="C14" s="119"/>
      <c r="D14" s="119"/>
      <c r="E14" s="78">
        <f>IF(D5="5H",E9+E12,E8+E12)</f>
        <v>0</v>
      </c>
    </row>
    <row r="15" spans="1:5" ht="12.75" x14ac:dyDescent="0.2">
      <c r="A15" s="75"/>
      <c r="B15" s="76"/>
      <c r="C15" s="77"/>
      <c r="D15" s="77"/>
      <c r="E15" s="77"/>
    </row>
    <row r="16" spans="1:5" ht="12.75" x14ac:dyDescent="0.2">
      <c r="A16" s="79" t="s">
        <v>154</v>
      </c>
      <c r="B16" s="167" t="s">
        <v>155</v>
      </c>
      <c r="C16" s="120"/>
      <c r="D16" s="81" t="s">
        <v>156</v>
      </c>
      <c r="E16" s="82" t="s">
        <v>157</v>
      </c>
    </row>
    <row r="17" spans="1:5" ht="12.75" x14ac:dyDescent="0.2">
      <c r="A17" s="83" t="s">
        <v>158</v>
      </c>
      <c r="B17" s="177" t="s">
        <v>159</v>
      </c>
      <c r="C17" s="120"/>
      <c r="D17" s="84">
        <f t="shared" ref="D17:E17" si="0">SUM(D18:D25)</f>
        <v>0</v>
      </c>
      <c r="E17" s="85">
        <f t="shared" si="0"/>
        <v>0</v>
      </c>
    </row>
    <row r="18" spans="1:5" ht="12.75" x14ac:dyDescent="0.2">
      <c r="A18" s="86" t="s">
        <v>160</v>
      </c>
      <c r="B18" s="178" t="s">
        <v>161</v>
      </c>
      <c r="C18" s="120"/>
      <c r="D18" s="87"/>
      <c r="E18" s="72"/>
    </row>
    <row r="19" spans="1:5" ht="12.75" x14ac:dyDescent="0.2">
      <c r="A19" s="86" t="s">
        <v>162</v>
      </c>
      <c r="B19" s="178" t="s">
        <v>163</v>
      </c>
      <c r="C19" s="120"/>
      <c r="D19" s="87"/>
      <c r="E19" s="72"/>
    </row>
    <row r="20" spans="1:5" ht="12.75" x14ac:dyDescent="0.2">
      <c r="A20" s="86" t="s">
        <v>164</v>
      </c>
      <c r="B20" s="178" t="s">
        <v>165</v>
      </c>
      <c r="C20" s="120"/>
      <c r="D20" s="87"/>
      <c r="E20" s="72"/>
    </row>
    <row r="21" spans="1:5" ht="12.75" x14ac:dyDescent="0.2">
      <c r="A21" s="86" t="s">
        <v>166</v>
      </c>
      <c r="B21" s="178" t="s">
        <v>167</v>
      </c>
      <c r="C21" s="120"/>
      <c r="D21" s="87"/>
      <c r="E21" s="72"/>
    </row>
    <row r="22" spans="1:5" ht="12.75" x14ac:dyDescent="0.2">
      <c r="A22" s="86" t="s">
        <v>168</v>
      </c>
      <c r="B22" s="178" t="s">
        <v>169</v>
      </c>
      <c r="C22" s="120"/>
      <c r="D22" s="87"/>
      <c r="E22" s="72"/>
    </row>
    <row r="23" spans="1:5" ht="12.75" x14ac:dyDescent="0.2">
      <c r="A23" s="86" t="s">
        <v>170</v>
      </c>
      <c r="B23" s="178" t="s">
        <v>171</v>
      </c>
      <c r="C23" s="120"/>
      <c r="D23" s="87"/>
      <c r="E23" s="72"/>
    </row>
    <row r="24" spans="1:5" ht="12.75" x14ac:dyDescent="0.2">
      <c r="A24" s="86" t="s">
        <v>172</v>
      </c>
      <c r="B24" s="178" t="s">
        <v>173</v>
      </c>
      <c r="C24" s="120"/>
      <c r="D24" s="87"/>
      <c r="E24" s="72"/>
    </row>
    <row r="25" spans="1:5" ht="12.75" x14ac:dyDescent="0.2">
      <c r="A25" s="86" t="s">
        <v>174</v>
      </c>
      <c r="B25" s="178" t="s">
        <v>175</v>
      </c>
      <c r="C25" s="120"/>
      <c r="D25" s="87"/>
      <c r="E25" s="72"/>
    </row>
    <row r="26" spans="1:5" ht="12.75" x14ac:dyDescent="0.2">
      <c r="A26" s="83" t="s">
        <v>176</v>
      </c>
      <c r="B26" s="177" t="s">
        <v>159</v>
      </c>
      <c r="C26" s="120"/>
      <c r="D26" s="84">
        <f t="shared" ref="D26:E26" si="1">SUM(D27:D34)</f>
        <v>0</v>
      </c>
      <c r="E26" s="85">
        <f t="shared" si="1"/>
        <v>0</v>
      </c>
    </row>
    <row r="27" spans="1:5" ht="12.75" x14ac:dyDescent="0.2">
      <c r="A27" s="86" t="s">
        <v>177</v>
      </c>
      <c r="B27" s="178" t="s">
        <v>178</v>
      </c>
      <c r="C27" s="120"/>
      <c r="D27" s="87"/>
      <c r="E27" s="72"/>
    </row>
    <row r="28" spans="1:5" ht="12.75" x14ac:dyDescent="0.2">
      <c r="A28" s="86" t="s">
        <v>179</v>
      </c>
      <c r="B28" s="178" t="s">
        <v>180</v>
      </c>
      <c r="C28" s="120"/>
      <c r="D28" s="87"/>
      <c r="E28" s="72"/>
    </row>
    <row r="29" spans="1:5" ht="12.75" x14ac:dyDescent="0.2">
      <c r="A29" s="86" t="s">
        <v>181</v>
      </c>
      <c r="B29" s="178" t="s">
        <v>182</v>
      </c>
      <c r="C29" s="120"/>
      <c r="D29" s="87"/>
      <c r="E29" s="72"/>
    </row>
    <row r="30" spans="1:5" ht="12.75" x14ac:dyDescent="0.2">
      <c r="A30" s="86" t="s">
        <v>183</v>
      </c>
      <c r="B30" s="178" t="s">
        <v>184</v>
      </c>
      <c r="C30" s="120"/>
      <c r="D30" s="87"/>
      <c r="E30" s="72"/>
    </row>
    <row r="31" spans="1:5" ht="12.75" x14ac:dyDescent="0.2">
      <c r="A31" s="86" t="s">
        <v>185</v>
      </c>
      <c r="B31" s="178" t="s">
        <v>186</v>
      </c>
      <c r="C31" s="120"/>
      <c r="D31" s="87"/>
      <c r="E31" s="72"/>
    </row>
    <row r="32" spans="1:5" ht="12.75" x14ac:dyDescent="0.2">
      <c r="A32" s="86" t="s">
        <v>187</v>
      </c>
      <c r="B32" s="178" t="s">
        <v>188</v>
      </c>
      <c r="C32" s="120"/>
      <c r="D32" s="87"/>
      <c r="E32" s="72"/>
    </row>
    <row r="33" spans="1:5" ht="12.75" x14ac:dyDescent="0.2">
      <c r="A33" s="86" t="s">
        <v>189</v>
      </c>
      <c r="B33" s="178" t="s">
        <v>190</v>
      </c>
      <c r="C33" s="120"/>
      <c r="D33" s="87"/>
      <c r="E33" s="72"/>
    </row>
    <row r="34" spans="1:5" ht="12.75" x14ac:dyDescent="0.2">
      <c r="A34" s="86" t="s">
        <v>191</v>
      </c>
      <c r="B34" s="178" t="s">
        <v>192</v>
      </c>
      <c r="C34" s="120"/>
      <c r="D34" s="87"/>
      <c r="E34" s="72"/>
    </row>
    <row r="35" spans="1:5" ht="12.75" x14ac:dyDescent="0.2">
      <c r="A35" s="83" t="s">
        <v>193</v>
      </c>
      <c r="B35" s="177" t="s">
        <v>159</v>
      </c>
      <c r="C35" s="120"/>
      <c r="D35" s="84">
        <f t="shared" ref="D35:E35" si="2">SUM(D36:D41)</f>
        <v>0</v>
      </c>
      <c r="E35" s="85">
        <f t="shared" si="2"/>
        <v>0</v>
      </c>
    </row>
    <row r="36" spans="1:5" ht="12.75" x14ac:dyDescent="0.2">
      <c r="A36" s="86" t="s">
        <v>194</v>
      </c>
      <c r="B36" s="178" t="s">
        <v>195</v>
      </c>
      <c r="C36" s="120"/>
      <c r="D36" s="87"/>
      <c r="E36" s="72"/>
    </row>
    <row r="37" spans="1:5" ht="12.75" x14ac:dyDescent="0.2">
      <c r="A37" s="86" t="s">
        <v>196</v>
      </c>
      <c r="B37" s="178" t="s">
        <v>197</v>
      </c>
      <c r="C37" s="120"/>
      <c r="D37" s="87"/>
      <c r="E37" s="72"/>
    </row>
    <row r="38" spans="1:5" ht="12.75" x14ac:dyDescent="0.2">
      <c r="A38" s="86" t="s">
        <v>198</v>
      </c>
      <c r="B38" s="178" t="s">
        <v>199</v>
      </c>
      <c r="C38" s="120"/>
      <c r="D38" s="87"/>
      <c r="E38" s="72"/>
    </row>
    <row r="39" spans="1:5" ht="12.75" x14ac:dyDescent="0.2">
      <c r="A39" s="86" t="s">
        <v>200</v>
      </c>
      <c r="B39" s="178" t="s">
        <v>201</v>
      </c>
      <c r="C39" s="120"/>
      <c r="D39" s="87"/>
      <c r="E39" s="72"/>
    </row>
    <row r="40" spans="1:5" ht="12.75" x14ac:dyDescent="0.2">
      <c r="A40" s="86" t="s">
        <v>202</v>
      </c>
      <c r="B40" s="178" t="s">
        <v>203</v>
      </c>
      <c r="C40" s="120"/>
      <c r="D40" s="87"/>
      <c r="E40" s="72"/>
    </row>
    <row r="41" spans="1:5" ht="12.75" x14ac:dyDescent="0.2">
      <c r="A41" s="86" t="s">
        <v>204</v>
      </c>
      <c r="B41" s="178" t="s">
        <v>205</v>
      </c>
      <c r="C41" s="120"/>
      <c r="D41" s="87"/>
      <c r="E41" s="72"/>
    </row>
    <row r="42" spans="1:5" ht="12.75" x14ac:dyDescent="0.2">
      <c r="A42" s="83" t="s">
        <v>206</v>
      </c>
      <c r="B42" s="177" t="s">
        <v>159</v>
      </c>
      <c r="C42" s="120"/>
      <c r="D42" s="84">
        <f t="shared" ref="D42:E42" si="3">SUM(D43)</f>
        <v>0</v>
      </c>
      <c r="E42" s="85">
        <f t="shared" si="3"/>
        <v>0</v>
      </c>
    </row>
    <row r="43" spans="1:5" ht="12.75" x14ac:dyDescent="0.2">
      <c r="A43" s="86" t="s">
        <v>207</v>
      </c>
      <c r="B43" s="178" t="s">
        <v>208</v>
      </c>
      <c r="C43" s="120"/>
      <c r="D43" s="87"/>
      <c r="E43" s="72"/>
    </row>
    <row r="44" spans="1:5" ht="12.75" x14ac:dyDescent="0.2">
      <c r="A44" s="83" t="s">
        <v>209</v>
      </c>
      <c r="B44" s="177" t="s">
        <v>159</v>
      </c>
      <c r="C44" s="120"/>
      <c r="D44" s="84">
        <f t="shared" ref="D44:E44" si="4">SUM(D45:D46)</f>
        <v>0</v>
      </c>
      <c r="E44" s="85">
        <f t="shared" si="4"/>
        <v>0</v>
      </c>
    </row>
    <row r="45" spans="1:5" ht="12.75" x14ac:dyDescent="0.2">
      <c r="A45" s="86" t="s">
        <v>210</v>
      </c>
      <c r="B45" s="178" t="s">
        <v>211</v>
      </c>
      <c r="C45" s="120"/>
      <c r="D45" s="87"/>
      <c r="E45" s="72"/>
    </row>
    <row r="46" spans="1:5" ht="12.75" x14ac:dyDescent="0.2">
      <c r="A46" s="86" t="s">
        <v>212</v>
      </c>
      <c r="B46" s="178" t="s">
        <v>213</v>
      </c>
      <c r="C46" s="120"/>
      <c r="D46" s="87"/>
      <c r="E46" s="72"/>
    </row>
    <row r="47" spans="1:5" ht="12.75" x14ac:dyDescent="0.2">
      <c r="A47" s="165" t="s">
        <v>214</v>
      </c>
      <c r="B47" s="119"/>
      <c r="C47" s="120"/>
      <c r="D47" s="88">
        <f t="shared" ref="D47:E47" si="5">D17+D26+D35+D42+D44</f>
        <v>0</v>
      </c>
      <c r="E47" s="89">
        <f t="shared" si="5"/>
        <v>0</v>
      </c>
    </row>
    <row r="48" spans="1:5" ht="12.75" x14ac:dyDescent="0.2">
      <c r="A48" s="90"/>
      <c r="B48" s="91"/>
      <c r="C48" s="92"/>
      <c r="D48" s="19"/>
      <c r="E48" s="93"/>
    </row>
    <row r="49" spans="1:5" ht="12.75" x14ac:dyDescent="0.2">
      <c r="A49" s="166" t="s">
        <v>215</v>
      </c>
      <c r="B49" s="119"/>
      <c r="C49" s="119"/>
      <c r="D49" s="120"/>
      <c r="E49" s="78">
        <f>E47+E14</f>
        <v>0</v>
      </c>
    </row>
    <row r="50" spans="1:5" ht="12.75" x14ac:dyDescent="0.2">
      <c r="A50" s="90"/>
      <c r="B50" s="91"/>
      <c r="C50" s="92"/>
      <c r="D50" s="92"/>
      <c r="E50" s="93"/>
    </row>
    <row r="51" spans="1:5" ht="12.75" x14ac:dyDescent="0.2">
      <c r="A51" s="94" t="s">
        <v>216</v>
      </c>
      <c r="B51" s="80" t="s">
        <v>217</v>
      </c>
      <c r="C51" s="95"/>
      <c r="D51" s="95" t="s">
        <v>55</v>
      </c>
      <c r="E51" s="96" t="s">
        <v>157</v>
      </c>
    </row>
    <row r="52" spans="1:5" ht="12.75" x14ac:dyDescent="0.2">
      <c r="A52" s="97" t="s">
        <v>218</v>
      </c>
      <c r="B52" s="164" t="s">
        <v>219</v>
      </c>
      <c r="C52" s="120"/>
      <c r="D52" s="99"/>
      <c r="E52" s="74"/>
    </row>
    <row r="53" spans="1:5" ht="12.75" x14ac:dyDescent="0.2">
      <c r="A53" s="97" t="s">
        <v>220</v>
      </c>
      <c r="B53" s="164" t="s">
        <v>221</v>
      </c>
      <c r="C53" s="120"/>
      <c r="D53" s="99"/>
      <c r="E53" s="74"/>
    </row>
    <row r="54" spans="1:5" ht="12.75" x14ac:dyDescent="0.2">
      <c r="A54" s="97" t="s">
        <v>222</v>
      </c>
      <c r="B54" s="164" t="s">
        <v>223</v>
      </c>
      <c r="C54" s="120"/>
      <c r="D54" s="99"/>
      <c r="E54" s="74"/>
    </row>
    <row r="55" spans="1:5" ht="12.75" x14ac:dyDescent="0.2">
      <c r="A55" s="97" t="s">
        <v>224</v>
      </c>
      <c r="B55" s="164" t="s">
        <v>225</v>
      </c>
      <c r="C55" s="120"/>
      <c r="D55" s="99"/>
      <c r="E55" s="74"/>
    </row>
    <row r="56" spans="1:5" ht="12.75" x14ac:dyDescent="0.2">
      <c r="A56" s="97" t="s">
        <v>226</v>
      </c>
      <c r="B56" s="164" t="s">
        <v>227</v>
      </c>
      <c r="C56" s="120"/>
      <c r="D56" s="99"/>
      <c r="E56" s="74"/>
    </row>
    <row r="57" spans="1:5" ht="12.75" x14ac:dyDescent="0.2">
      <c r="A57" s="97" t="s">
        <v>228</v>
      </c>
      <c r="B57" s="164" t="s">
        <v>229</v>
      </c>
      <c r="C57" s="120"/>
      <c r="D57" s="99"/>
      <c r="E57" s="74"/>
    </row>
    <row r="58" spans="1:5" ht="12.75" x14ac:dyDescent="0.2">
      <c r="A58" s="97" t="s">
        <v>230</v>
      </c>
      <c r="B58" s="164" t="s">
        <v>231</v>
      </c>
      <c r="C58" s="120"/>
      <c r="D58" s="99"/>
      <c r="E58" s="74"/>
    </row>
    <row r="59" spans="1:5" ht="12.75" x14ac:dyDescent="0.2">
      <c r="A59" s="97" t="s">
        <v>232</v>
      </c>
      <c r="B59" s="164" t="s">
        <v>233</v>
      </c>
      <c r="C59" s="120"/>
      <c r="D59" s="99"/>
      <c r="E59" s="74"/>
    </row>
    <row r="60" spans="1:5" ht="12.75" x14ac:dyDescent="0.2">
      <c r="A60" s="165" t="s">
        <v>234</v>
      </c>
      <c r="B60" s="119"/>
      <c r="C60" s="119"/>
      <c r="D60" s="120"/>
      <c r="E60" s="100">
        <f>SUM(E52:E59)</f>
        <v>0</v>
      </c>
    </row>
    <row r="61" spans="1:5" ht="12.75" x14ac:dyDescent="0.2">
      <c r="A61" s="90"/>
      <c r="B61" s="92"/>
      <c r="C61" s="92"/>
      <c r="D61" s="92"/>
      <c r="E61" s="93"/>
    </row>
    <row r="62" spans="1:5" ht="12.75" x14ac:dyDescent="0.2">
      <c r="A62" s="166" t="s">
        <v>235</v>
      </c>
      <c r="B62" s="119"/>
      <c r="C62" s="119"/>
      <c r="D62" s="120"/>
      <c r="E62" s="78">
        <f>E49+E60</f>
        <v>0</v>
      </c>
    </row>
    <row r="63" spans="1:5" ht="12.75" x14ac:dyDescent="0.2">
      <c r="A63" s="90"/>
      <c r="B63" s="92"/>
      <c r="C63" s="92"/>
      <c r="D63" s="92"/>
      <c r="E63" s="93"/>
    </row>
    <row r="64" spans="1:5" ht="12.75" x14ac:dyDescent="0.2">
      <c r="A64" s="94" t="s">
        <v>236</v>
      </c>
      <c r="B64" s="167" t="s">
        <v>237</v>
      </c>
      <c r="C64" s="120"/>
      <c r="D64" s="95" t="s">
        <v>156</v>
      </c>
      <c r="E64" s="96" t="s">
        <v>157</v>
      </c>
    </row>
    <row r="65" spans="1:5" ht="12.75" x14ac:dyDescent="0.2">
      <c r="A65" s="97" t="s">
        <v>238</v>
      </c>
      <c r="B65" s="164" t="s">
        <v>239</v>
      </c>
      <c r="C65" s="120"/>
      <c r="D65" s="101"/>
      <c r="E65" s="74"/>
    </row>
    <row r="66" spans="1:5" ht="12.75" x14ac:dyDescent="0.2">
      <c r="A66" s="97" t="s">
        <v>240</v>
      </c>
      <c r="B66" s="164" t="s">
        <v>241</v>
      </c>
      <c r="C66" s="120"/>
      <c r="D66" s="101"/>
      <c r="E66" s="74"/>
    </row>
    <row r="67" spans="1:5" ht="12.75" x14ac:dyDescent="0.2">
      <c r="A67" s="165" t="s">
        <v>242</v>
      </c>
      <c r="B67" s="119"/>
      <c r="C67" s="120"/>
      <c r="D67" s="102">
        <f t="shared" ref="D67:E67" si="6">SUM(D65:D66)</f>
        <v>0</v>
      </c>
      <c r="E67" s="100">
        <f t="shared" si="6"/>
        <v>0</v>
      </c>
    </row>
    <row r="68" spans="1:5" ht="12.75" x14ac:dyDescent="0.2">
      <c r="A68" s="90"/>
      <c r="B68" s="92"/>
      <c r="C68" s="92"/>
      <c r="D68" s="92"/>
      <c r="E68" s="93"/>
    </row>
    <row r="69" spans="1:5" ht="12.75" x14ac:dyDescent="0.2">
      <c r="A69" s="166" t="s">
        <v>243</v>
      </c>
      <c r="B69" s="119"/>
      <c r="C69" s="119"/>
      <c r="D69" s="120"/>
      <c r="E69" s="78">
        <f>E67+E62</f>
        <v>0</v>
      </c>
    </row>
    <row r="70" spans="1:5" ht="12.75" x14ac:dyDescent="0.2">
      <c r="A70" s="90"/>
      <c r="B70" s="92"/>
      <c r="C70" s="92"/>
      <c r="D70" s="92"/>
      <c r="E70" s="93"/>
    </row>
    <row r="71" spans="1:5" ht="12.75" x14ac:dyDescent="0.2">
      <c r="A71" s="69" t="s">
        <v>244</v>
      </c>
      <c r="B71" s="170" t="s">
        <v>245</v>
      </c>
      <c r="C71" s="120"/>
      <c r="D71" s="103" t="s">
        <v>156</v>
      </c>
      <c r="E71" s="104" t="s">
        <v>157</v>
      </c>
    </row>
    <row r="72" spans="1:5" ht="12.75" x14ac:dyDescent="0.2">
      <c r="A72" s="97" t="s">
        <v>246</v>
      </c>
      <c r="B72" s="164" t="s">
        <v>247</v>
      </c>
      <c r="C72" s="120"/>
      <c r="D72" s="101"/>
      <c r="E72" s="74"/>
    </row>
    <row r="73" spans="1:5" ht="12.75" x14ac:dyDescent="0.2">
      <c r="A73" s="97" t="s">
        <v>248</v>
      </c>
      <c r="B73" s="164" t="s">
        <v>249</v>
      </c>
      <c r="C73" s="120"/>
      <c r="D73" s="101"/>
      <c r="E73" s="74"/>
    </row>
    <row r="74" spans="1:5" ht="12.75" x14ac:dyDescent="0.2">
      <c r="A74" s="97" t="s">
        <v>250</v>
      </c>
      <c r="B74" s="164" t="s">
        <v>251</v>
      </c>
      <c r="C74" s="120"/>
      <c r="D74" s="101"/>
      <c r="E74" s="74"/>
    </row>
    <row r="75" spans="1:5" ht="12.75" x14ac:dyDescent="0.2">
      <c r="A75" s="165" t="s">
        <v>252</v>
      </c>
      <c r="B75" s="119"/>
      <c r="C75" s="120"/>
      <c r="D75" s="102">
        <f t="shared" ref="D75:E75" si="7">SUM(D72:D74)</f>
        <v>0</v>
      </c>
      <c r="E75" s="100">
        <f t="shared" si="7"/>
        <v>0</v>
      </c>
    </row>
    <row r="76" spans="1:5" ht="12.75" x14ac:dyDescent="0.2">
      <c r="A76" s="90"/>
      <c r="B76" s="92"/>
      <c r="C76" s="92"/>
      <c r="D76" s="92"/>
      <c r="E76" s="93"/>
    </row>
    <row r="77" spans="1:5" ht="25.5" x14ac:dyDescent="0.2">
      <c r="A77" s="79" t="s">
        <v>20</v>
      </c>
      <c r="B77" s="105" t="s">
        <v>144</v>
      </c>
      <c r="C77" s="95" t="s">
        <v>55</v>
      </c>
      <c r="D77" s="95" t="s">
        <v>253</v>
      </c>
      <c r="E77" s="96" t="s">
        <v>254</v>
      </c>
    </row>
    <row r="78" spans="1:5" ht="12.75" x14ac:dyDescent="0.2">
      <c r="A78" s="97">
        <v>1</v>
      </c>
      <c r="B78" s="106" t="str">
        <f>IF(D5="5H",B9,B8)</f>
        <v>Auxiliar de serviços gerais 220h (8H)</v>
      </c>
      <c r="C78" s="99">
        <v>1</v>
      </c>
      <c r="D78" s="74">
        <f>(E69)/(1-(D75))</f>
        <v>0</v>
      </c>
      <c r="E78" s="74">
        <f>D78*C78*12</f>
        <v>0</v>
      </c>
    </row>
    <row r="79" spans="1:5" ht="12.75" x14ac:dyDescent="0.2">
      <c r="A79" s="107"/>
      <c r="B79" s="108"/>
      <c r="C79" s="107"/>
      <c r="D79" s="109"/>
      <c r="E79" s="110"/>
    </row>
    <row r="80" spans="1:5" ht="12.75" x14ac:dyDescent="0.2">
      <c r="A80" s="107"/>
      <c r="B80" s="108"/>
      <c r="C80" s="107"/>
      <c r="D80" s="109"/>
      <c r="E80" s="110"/>
    </row>
    <row r="81" spans="1:5" ht="12.75" x14ac:dyDescent="0.2">
      <c r="A81" s="168" t="s">
        <v>46</v>
      </c>
      <c r="B81" s="115"/>
      <c r="C81" s="169" t="s">
        <v>255</v>
      </c>
      <c r="D81" s="115"/>
      <c r="E81" s="115"/>
    </row>
    <row r="82" spans="1:5" ht="12.75" x14ac:dyDescent="0.2">
      <c r="A82" s="168" t="s">
        <v>47</v>
      </c>
      <c r="B82" s="115"/>
      <c r="C82" s="169" t="s">
        <v>256</v>
      </c>
      <c r="D82" s="115"/>
      <c r="E82" s="115"/>
    </row>
    <row r="83" spans="1:5" ht="12.75" x14ac:dyDescent="0.2">
      <c r="A83" s="168" t="s">
        <v>48</v>
      </c>
      <c r="B83" s="115"/>
      <c r="C83" s="169" t="s">
        <v>257</v>
      </c>
      <c r="D83" s="115"/>
      <c r="E83" s="115"/>
    </row>
    <row r="84" spans="1:5" ht="12.75" x14ac:dyDescent="0.2">
      <c r="A84" s="168" t="s">
        <v>49</v>
      </c>
      <c r="B84" s="115"/>
      <c r="C84" s="169" t="s">
        <v>258</v>
      </c>
      <c r="D84" s="115"/>
      <c r="E84" s="115"/>
    </row>
  </sheetData>
  <mergeCells count="70">
    <mergeCell ref="B55:C55"/>
    <mergeCell ref="B56:C56"/>
    <mergeCell ref="B57:C57"/>
    <mergeCell ref="B58:C58"/>
    <mergeCell ref="A47:C47"/>
    <mergeCell ref="A49:D49"/>
    <mergeCell ref="B52:C52"/>
    <mergeCell ref="B53:C53"/>
    <mergeCell ref="B54:C54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8:D8"/>
    <mergeCell ref="B9:D9"/>
    <mergeCell ref="B11:E11"/>
    <mergeCell ref="A14:D14"/>
    <mergeCell ref="B16:C16"/>
    <mergeCell ref="A1:E1"/>
    <mergeCell ref="A2:E2"/>
    <mergeCell ref="A4:B4"/>
    <mergeCell ref="A5:B5"/>
    <mergeCell ref="B7:E7"/>
    <mergeCell ref="A84:B84"/>
    <mergeCell ref="C82:E82"/>
    <mergeCell ref="C83:E83"/>
    <mergeCell ref="C84:E84"/>
    <mergeCell ref="A69:D69"/>
    <mergeCell ref="B71:C71"/>
    <mergeCell ref="B72:C72"/>
    <mergeCell ref="B73:C73"/>
    <mergeCell ref="B74:C74"/>
    <mergeCell ref="A75:C75"/>
    <mergeCell ref="C81:E81"/>
    <mergeCell ref="B66:C66"/>
    <mergeCell ref="A67:C67"/>
    <mergeCell ref="A81:B81"/>
    <mergeCell ref="A82:B82"/>
    <mergeCell ref="A83:B83"/>
    <mergeCell ref="B59:C59"/>
    <mergeCell ref="A60:D60"/>
    <mergeCell ref="A62:D62"/>
    <mergeCell ref="B64:C64"/>
    <mergeCell ref="B65:C65"/>
  </mergeCells>
  <printOptions horizontalCentered="1"/>
  <pageMargins left="0.7" right="0.7" top="0.39370078740157477" bottom="0.39370078740157477" header="0" footer="0"/>
  <pageSetup paperSize="9" fitToHeight="0" pageOrder="overThenDown" orientation="portrait" cellComments="atEnd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84"/>
  <sheetViews>
    <sheetView topLeftCell="A43" workbookViewId="0">
      <selection activeCell="B86" sqref="B86"/>
    </sheetView>
  </sheetViews>
  <sheetFormatPr defaultColWidth="12.5703125" defaultRowHeight="15.75" customHeight="1" x14ac:dyDescent="0.2"/>
  <cols>
    <col min="1" max="1" width="6" customWidth="1"/>
    <col min="2" max="2" width="69.42578125" customWidth="1"/>
    <col min="3" max="5" width="12.5703125" customWidth="1"/>
  </cols>
  <sheetData>
    <row r="1" spans="1:5" ht="110.25" customHeight="1" x14ac:dyDescent="0.2">
      <c r="A1" s="171"/>
      <c r="B1" s="115"/>
      <c r="C1" s="115"/>
      <c r="D1" s="115"/>
      <c r="E1" s="115"/>
    </row>
    <row r="2" spans="1:5" ht="22.5" customHeight="1" x14ac:dyDescent="0.2">
      <c r="A2" s="172" t="s">
        <v>138</v>
      </c>
      <c r="B2" s="115"/>
      <c r="C2" s="115"/>
      <c r="D2" s="115"/>
      <c r="E2" s="115"/>
    </row>
    <row r="3" spans="1:5" ht="22.5" customHeight="1" x14ac:dyDescent="0.2">
      <c r="A3" s="56"/>
      <c r="B3" s="56"/>
      <c r="C3" s="56"/>
      <c r="D3" s="56"/>
      <c r="E3" s="56"/>
    </row>
    <row r="4" spans="1:5" ht="22.5" customHeight="1" x14ac:dyDescent="0.2">
      <c r="A4" s="173" t="s">
        <v>139</v>
      </c>
      <c r="B4" s="115"/>
      <c r="C4" s="55"/>
      <c r="D4" s="57" t="s">
        <v>140</v>
      </c>
      <c r="E4" s="57" t="s">
        <v>141</v>
      </c>
    </row>
    <row r="5" spans="1:5" ht="22.5" customHeight="1" x14ac:dyDescent="0.2">
      <c r="A5" s="174" t="s">
        <v>142</v>
      </c>
      <c r="B5" s="115"/>
      <c r="C5" s="58"/>
      <c r="D5" s="59" t="s">
        <v>68</v>
      </c>
      <c r="E5" s="60">
        <v>0.4</v>
      </c>
    </row>
    <row r="6" spans="1:5" ht="12.75" x14ac:dyDescent="0.2">
      <c r="A6" s="61"/>
      <c r="B6" s="62"/>
      <c r="C6" s="62"/>
      <c r="D6" s="62"/>
      <c r="E6" s="62"/>
    </row>
    <row r="7" spans="1:5" ht="12.75" x14ac:dyDescent="0.2">
      <c r="A7" s="63" t="s">
        <v>143</v>
      </c>
      <c r="B7" s="175" t="s">
        <v>144</v>
      </c>
      <c r="C7" s="119"/>
      <c r="D7" s="119"/>
      <c r="E7" s="120"/>
    </row>
    <row r="8" spans="1:5" ht="12.75" x14ac:dyDescent="0.2">
      <c r="A8" s="64" t="s">
        <v>145</v>
      </c>
      <c r="B8" s="176" t="s">
        <v>146</v>
      </c>
      <c r="C8" s="119"/>
      <c r="D8" s="120"/>
      <c r="E8" s="65"/>
    </row>
    <row r="9" spans="1:5" ht="12.75" x14ac:dyDescent="0.2">
      <c r="A9" s="64" t="s">
        <v>147</v>
      </c>
      <c r="B9" s="176" t="s">
        <v>148</v>
      </c>
      <c r="C9" s="119"/>
      <c r="D9" s="120"/>
      <c r="E9" s="66"/>
    </row>
    <row r="10" spans="1:5" ht="12.75" x14ac:dyDescent="0.2">
      <c r="A10" s="67"/>
      <c r="B10" s="8"/>
      <c r="C10" s="62"/>
      <c r="D10" s="68"/>
      <c r="E10" s="62"/>
    </row>
    <row r="11" spans="1:5" ht="12.75" x14ac:dyDescent="0.2">
      <c r="A11" s="69" t="s">
        <v>149</v>
      </c>
      <c r="B11" s="170" t="s">
        <v>150</v>
      </c>
      <c r="C11" s="119"/>
      <c r="D11" s="119"/>
      <c r="E11" s="120"/>
    </row>
    <row r="12" spans="1:5" ht="12.75" x14ac:dyDescent="0.2">
      <c r="A12" s="70" t="s">
        <v>151</v>
      </c>
      <c r="B12" s="71" t="s">
        <v>152</v>
      </c>
      <c r="C12" s="72"/>
      <c r="D12" s="73"/>
      <c r="E12" s="74"/>
    </row>
    <row r="13" spans="1:5" ht="12.75" x14ac:dyDescent="0.2">
      <c r="A13" s="75"/>
      <c r="B13" s="76"/>
      <c r="C13" s="77"/>
      <c r="D13" s="77"/>
      <c r="E13" s="19"/>
    </row>
    <row r="14" spans="1:5" ht="12.75" x14ac:dyDescent="0.2">
      <c r="A14" s="166" t="s">
        <v>153</v>
      </c>
      <c r="B14" s="119"/>
      <c r="C14" s="119"/>
      <c r="D14" s="119"/>
      <c r="E14" s="78">
        <f>IF(D5="5H",E9+E12,E8+E12)</f>
        <v>0</v>
      </c>
    </row>
    <row r="15" spans="1:5" ht="12.75" x14ac:dyDescent="0.2">
      <c r="A15" s="75"/>
      <c r="B15" s="76"/>
      <c r="C15" s="77"/>
      <c r="D15" s="77"/>
      <c r="E15" s="77"/>
    </row>
    <row r="16" spans="1:5" ht="12.75" x14ac:dyDescent="0.2">
      <c r="A16" s="79" t="s">
        <v>154</v>
      </c>
      <c r="B16" s="167" t="s">
        <v>155</v>
      </c>
      <c r="C16" s="120"/>
      <c r="D16" s="81" t="s">
        <v>156</v>
      </c>
      <c r="E16" s="82" t="s">
        <v>157</v>
      </c>
    </row>
    <row r="17" spans="1:5" ht="12.75" x14ac:dyDescent="0.2">
      <c r="A17" s="83" t="s">
        <v>158</v>
      </c>
      <c r="B17" s="177" t="s">
        <v>159</v>
      </c>
      <c r="C17" s="120"/>
      <c r="D17" s="84">
        <f t="shared" ref="D17:E17" si="0">SUM(D18:D25)</f>
        <v>0</v>
      </c>
      <c r="E17" s="85">
        <f t="shared" si="0"/>
        <v>0</v>
      </c>
    </row>
    <row r="18" spans="1:5" ht="12.75" x14ac:dyDescent="0.2">
      <c r="A18" s="86" t="s">
        <v>160</v>
      </c>
      <c r="B18" s="178" t="s">
        <v>161</v>
      </c>
      <c r="C18" s="120"/>
      <c r="D18" s="87"/>
      <c r="E18" s="72"/>
    </row>
    <row r="19" spans="1:5" ht="12.75" x14ac:dyDescent="0.2">
      <c r="A19" s="86" t="s">
        <v>162</v>
      </c>
      <c r="B19" s="178" t="s">
        <v>163</v>
      </c>
      <c r="C19" s="120"/>
      <c r="D19" s="87"/>
      <c r="E19" s="72"/>
    </row>
    <row r="20" spans="1:5" ht="12.75" x14ac:dyDescent="0.2">
      <c r="A20" s="86" t="s">
        <v>164</v>
      </c>
      <c r="B20" s="178" t="s">
        <v>165</v>
      </c>
      <c r="C20" s="120"/>
      <c r="D20" s="87"/>
      <c r="E20" s="72"/>
    </row>
    <row r="21" spans="1:5" ht="12.75" x14ac:dyDescent="0.2">
      <c r="A21" s="86" t="s">
        <v>166</v>
      </c>
      <c r="B21" s="178" t="s">
        <v>167</v>
      </c>
      <c r="C21" s="120"/>
      <c r="D21" s="87"/>
      <c r="E21" s="72"/>
    </row>
    <row r="22" spans="1:5" ht="12.75" x14ac:dyDescent="0.2">
      <c r="A22" s="86" t="s">
        <v>168</v>
      </c>
      <c r="B22" s="178" t="s">
        <v>169</v>
      </c>
      <c r="C22" s="120"/>
      <c r="D22" s="87"/>
      <c r="E22" s="72"/>
    </row>
    <row r="23" spans="1:5" ht="12.75" x14ac:dyDescent="0.2">
      <c r="A23" s="86" t="s">
        <v>170</v>
      </c>
      <c r="B23" s="178" t="s">
        <v>171</v>
      </c>
      <c r="C23" s="120"/>
      <c r="D23" s="87"/>
      <c r="E23" s="72"/>
    </row>
    <row r="24" spans="1:5" ht="12.75" x14ac:dyDescent="0.2">
      <c r="A24" s="86" t="s">
        <v>172</v>
      </c>
      <c r="B24" s="178" t="s">
        <v>173</v>
      </c>
      <c r="C24" s="120"/>
      <c r="D24" s="87"/>
      <c r="E24" s="72"/>
    </row>
    <row r="25" spans="1:5" ht="12.75" x14ac:dyDescent="0.2">
      <c r="A25" s="86" t="s">
        <v>174</v>
      </c>
      <c r="B25" s="178" t="s">
        <v>175</v>
      </c>
      <c r="C25" s="120"/>
      <c r="D25" s="87"/>
      <c r="E25" s="72"/>
    </row>
    <row r="26" spans="1:5" ht="12.75" x14ac:dyDescent="0.2">
      <c r="A26" s="83" t="s">
        <v>176</v>
      </c>
      <c r="B26" s="177" t="s">
        <v>159</v>
      </c>
      <c r="C26" s="120"/>
      <c r="D26" s="84">
        <f t="shared" ref="D26:E26" si="1">SUM(D27:D34)</f>
        <v>0</v>
      </c>
      <c r="E26" s="85">
        <f t="shared" si="1"/>
        <v>0</v>
      </c>
    </row>
    <row r="27" spans="1:5" ht="12.75" x14ac:dyDescent="0.2">
      <c r="A27" s="86" t="s">
        <v>177</v>
      </c>
      <c r="B27" s="178" t="s">
        <v>178</v>
      </c>
      <c r="C27" s="120"/>
      <c r="D27" s="87"/>
      <c r="E27" s="72"/>
    </row>
    <row r="28" spans="1:5" ht="12.75" x14ac:dyDescent="0.2">
      <c r="A28" s="86" t="s">
        <v>179</v>
      </c>
      <c r="B28" s="178" t="s">
        <v>180</v>
      </c>
      <c r="C28" s="120"/>
      <c r="D28" s="87"/>
      <c r="E28" s="72"/>
    </row>
    <row r="29" spans="1:5" ht="12.75" x14ac:dyDescent="0.2">
      <c r="A29" s="86" t="s">
        <v>181</v>
      </c>
      <c r="B29" s="178" t="s">
        <v>182</v>
      </c>
      <c r="C29" s="120"/>
      <c r="D29" s="87"/>
      <c r="E29" s="72"/>
    </row>
    <row r="30" spans="1:5" ht="12.75" x14ac:dyDescent="0.2">
      <c r="A30" s="86" t="s">
        <v>183</v>
      </c>
      <c r="B30" s="178" t="s">
        <v>184</v>
      </c>
      <c r="C30" s="120"/>
      <c r="D30" s="87"/>
      <c r="E30" s="72"/>
    </row>
    <row r="31" spans="1:5" ht="12.75" x14ac:dyDescent="0.2">
      <c r="A31" s="86" t="s">
        <v>185</v>
      </c>
      <c r="B31" s="178" t="s">
        <v>186</v>
      </c>
      <c r="C31" s="120"/>
      <c r="D31" s="87"/>
      <c r="E31" s="72"/>
    </row>
    <row r="32" spans="1:5" ht="12.75" x14ac:dyDescent="0.2">
      <c r="A32" s="86" t="s">
        <v>187</v>
      </c>
      <c r="B32" s="178" t="s">
        <v>188</v>
      </c>
      <c r="C32" s="120"/>
      <c r="D32" s="87"/>
      <c r="E32" s="72"/>
    </row>
    <row r="33" spans="1:5" ht="12.75" x14ac:dyDescent="0.2">
      <c r="A33" s="86" t="s">
        <v>189</v>
      </c>
      <c r="B33" s="178" t="s">
        <v>190</v>
      </c>
      <c r="C33" s="120"/>
      <c r="D33" s="87"/>
      <c r="E33" s="72"/>
    </row>
    <row r="34" spans="1:5" ht="12.75" x14ac:dyDescent="0.2">
      <c r="A34" s="86" t="s">
        <v>191</v>
      </c>
      <c r="B34" s="178" t="s">
        <v>192</v>
      </c>
      <c r="C34" s="120"/>
      <c r="D34" s="87"/>
      <c r="E34" s="72"/>
    </row>
    <row r="35" spans="1:5" ht="12.75" x14ac:dyDescent="0.2">
      <c r="A35" s="83" t="s">
        <v>193</v>
      </c>
      <c r="B35" s="177" t="s">
        <v>159</v>
      </c>
      <c r="C35" s="120"/>
      <c r="D35" s="84">
        <f t="shared" ref="D35:E35" si="2">SUM(D36:D41)</f>
        <v>0</v>
      </c>
      <c r="E35" s="85">
        <f t="shared" si="2"/>
        <v>0</v>
      </c>
    </row>
    <row r="36" spans="1:5" ht="12.75" x14ac:dyDescent="0.2">
      <c r="A36" s="86" t="s">
        <v>194</v>
      </c>
      <c r="B36" s="178" t="s">
        <v>195</v>
      </c>
      <c r="C36" s="120"/>
      <c r="D36" s="87"/>
      <c r="E36" s="72"/>
    </row>
    <row r="37" spans="1:5" ht="12.75" x14ac:dyDescent="0.2">
      <c r="A37" s="86" t="s">
        <v>196</v>
      </c>
      <c r="B37" s="178" t="s">
        <v>197</v>
      </c>
      <c r="C37" s="120"/>
      <c r="D37" s="87"/>
      <c r="E37" s="72"/>
    </row>
    <row r="38" spans="1:5" ht="12.75" x14ac:dyDescent="0.2">
      <c r="A38" s="86" t="s">
        <v>198</v>
      </c>
      <c r="B38" s="178" t="s">
        <v>199</v>
      </c>
      <c r="C38" s="120"/>
      <c r="D38" s="87"/>
      <c r="E38" s="72"/>
    </row>
    <row r="39" spans="1:5" ht="12.75" x14ac:dyDescent="0.2">
      <c r="A39" s="86" t="s">
        <v>200</v>
      </c>
      <c r="B39" s="178" t="s">
        <v>201</v>
      </c>
      <c r="C39" s="120"/>
      <c r="D39" s="87"/>
      <c r="E39" s="72"/>
    </row>
    <row r="40" spans="1:5" ht="12.75" x14ac:dyDescent="0.2">
      <c r="A40" s="86" t="s">
        <v>202</v>
      </c>
      <c r="B40" s="178" t="s">
        <v>203</v>
      </c>
      <c r="C40" s="120"/>
      <c r="D40" s="87"/>
      <c r="E40" s="72"/>
    </row>
    <row r="41" spans="1:5" ht="12.75" x14ac:dyDescent="0.2">
      <c r="A41" s="86" t="s">
        <v>204</v>
      </c>
      <c r="B41" s="178" t="s">
        <v>205</v>
      </c>
      <c r="C41" s="120"/>
      <c r="D41" s="87"/>
      <c r="E41" s="72"/>
    </row>
    <row r="42" spans="1:5" ht="12.75" x14ac:dyDescent="0.2">
      <c r="A42" s="83" t="s">
        <v>206</v>
      </c>
      <c r="B42" s="177" t="s">
        <v>159</v>
      </c>
      <c r="C42" s="120"/>
      <c r="D42" s="84">
        <f t="shared" ref="D42:E42" si="3">SUM(D43)</f>
        <v>0</v>
      </c>
      <c r="E42" s="85">
        <f t="shared" si="3"/>
        <v>0</v>
      </c>
    </row>
    <row r="43" spans="1:5" ht="12.75" x14ac:dyDescent="0.2">
      <c r="A43" s="86" t="s">
        <v>207</v>
      </c>
      <c r="B43" s="178" t="s">
        <v>208</v>
      </c>
      <c r="C43" s="120"/>
      <c r="D43" s="87"/>
      <c r="E43" s="72"/>
    </row>
    <row r="44" spans="1:5" ht="12.75" x14ac:dyDescent="0.2">
      <c r="A44" s="83" t="s">
        <v>209</v>
      </c>
      <c r="B44" s="177" t="s">
        <v>159</v>
      </c>
      <c r="C44" s="120"/>
      <c r="D44" s="84">
        <f t="shared" ref="D44:E44" si="4">SUM(D45:D46)</f>
        <v>0</v>
      </c>
      <c r="E44" s="85">
        <f t="shared" si="4"/>
        <v>0</v>
      </c>
    </row>
    <row r="45" spans="1:5" ht="12.75" x14ac:dyDescent="0.2">
      <c r="A45" s="86" t="s">
        <v>210</v>
      </c>
      <c r="B45" s="178" t="s">
        <v>211</v>
      </c>
      <c r="C45" s="120"/>
      <c r="D45" s="87"/>
      <c r="E45" s="72"/>
    </row>
    <row r="46" spans="1:5" ht="12.75" x14ac:dyDescent="0.2">
      <c r="A46" s="86" t="s">
        <v>212</v>
      </c>
      <c r="B46" s="178" t="s">
        <v>213</v>
      </c>
      <c r="C46" s="120"/>
      <c r="D46" s="87"/>
      <c r="E46" s="72"/>
    </row>
    <row r="47" spans="1:5" ht="12.75" x14ac:dyDescent="0.2">
      <c r="A47" s="165" t="s">
        <v>214</v>
      </c>
      <c r="B47" s="119"/>
      <c r="C47" s="120"/>
      <c r="D47" s="88">
        <f t="shared" ref="D47:E47" si="5">D17+D26+D35+D42+D44</f>
        <v>0</v>
      </c>
      <c r="E47" s="89">
        <f t="shared" si="5"/>
        <v>0</v>
      </c>
    </row>
    <row r="48" spans="1:5" ht="12.75" x14ac:dyDescent="0.2">
      <c r="A48" s="90"/>
      <c r="B48" s="91"/>
      <c r="C48" s="92"/>
      <c r="D48" s="19"/>
      <c r="E48" s="93"/>
    </row>
    <row r="49" spans="1:5" ht="12.75" x14ac:dyDescent="0.2">
      <c r="A49" s="166" t="s">
        <v>215</v>
      </c>
      <c r="B49" s="119"/>
      <c r="C49" s="119"/>
      <c r="D49" s="120"/>
      <c r="E49" s="78">
        <f>E47+E14</f>
        <v>0</v>
      </c>
    </row>
    <row r="50" spans="1:5" ht="12.75" x14ac:dyDescent="0.2">
      <c r="A50" s="90"/>
      <c r="B50" s="91"/>
      <c r="C50" s="92"/>
      <c r="D50" s="92"/>
      <c r="E50" s="93"/>
    </row>
    <row r="51" spans="1:5" ht="12.75" x14ac:dyDescent="0.2">
      <c r="A51" s="94" t="s">
        <v>216</v>
      </c>
      <c r="B51" s="80" t="s">
        <v>217</v>
      </c>
      <c r="C51" s="95"/>
      <c r="D51" s="95" t="s">
        <v>55</v>
      </c>
      <c r="E51" s="96" t="s">
        <v>157</v>
      </c>
    </row>
    <row r="52" spans="1:5" ht="12.75" x14ac:dyDescent="0.2">
      <c r="A52" s="97" t="s">
        <v>218</v>
      </c>
      <c r="B52" s="164" t="s">
        <v>219</v>
      </c>
      <c r="C52" s="120"/>
      <c r="D52" s="99"/>
      <c r="E52" s="74"/>
    </row>
    <row r="53" spans="1:5" ht="12.75" x14ac:dyDescent="0.2">
      <c r="A53" s="97" t="s">
        <v>220</v>
      </c>
      <c r="B53" s="164" t="s">
        <v>221</v>
      </c>
      <c r="C53" s="120"/>
      <c r="D53" s="99"/>
      <c r="E53" s="74"/>
    </row>
    <row r="54" spans="1:5" ht="12.75" x14ac:dyDescent="0.2">
      <c r="A54" s="97" t="s">
        <v>222</v>
      </c>
      <c r="B54" s="164" t="s">
        <v>223</v>
      </c>
      <c r="C54" s="120"/>
      <c r="D54" s="99"/>
      <c r="E54" s="74"/>
    </row>
    <row r="55" spans="1:5" ht="12.75" x14ac:dyDescent="0.2">
      <c r="A55" s="97" t="s">
        <v>224</v>
      </c>
      <c r="B55" s="164" t="s">
        <v>225</v>
      </c>
      <c r="C55" s="120"/>
      <c r="D55" s="99"/>
      <c r="E55" s="74"/>
    </row>
    <row r="56" spans="1:5" ht="12.75" x14ac:dyDescent="0.2">
      <c r="A56" s="97" t="s">
        <v>226</v>
      </c>
      <c r="B56" s="164" t="s">
        <v>227</v>
      </c>
      <c r="C56" s="120"/>
      <c r="D56" s="99"/>
      <c r="E56" s="74"/>
    </row>
    <row r="57" spans="1:5" ht="12.75" x14ac:dyDescent="0.2">
      <c r="A57" s="97" t="s">
        <v>228</v>
      </c>
      <c r="B57" s="164" t="s">
        <v>229</v>
      </c>
      <c r="C57" s="120"/>
      <c r="D57" s="99"/>
      <c r="E57" s="74"/>
    </row>
    <row r="58" spans="1:5" ht="12.75" x14ac:dyDescent="0.2">
      <c r="A58" s="97" t="s">
        <v>230</v>
      </c>
      <c r="B58" s="164" t="s">
        <v>231</v>
      </c>
      <c r="C58" s="120"/>
      <c r="D58" s="99"/>
      <c r="E58" s="74"/>
    </row>
    <row r="59" spans="1:5" ht="12.75" x14ac:dyDescent="0.2">
      <c r="A59" s="97" t="s">
        <v>232</v>
      </c>
      <c r="B59" s="164" t="s">
        <v>233</v>
      </c>
      <c r="C59" s="120"/>
      <c r="D59" s="99"/>
      <c r="E59" s="74"/>
    </row>
    <row r="60" spans="1:5" ht="12.75" x14ac:dyDescent="0.2">
      <c r="A60" s="165" t="s">
        <v>234</v>
      </c>
      <c r="B60" s="119"/>
      <c r="C60" s="119"/>
      <c r="D60" s="120"/>
      <c r="E60" s="100">
        <f>SUM(E52:E59)</f>
        <v>0</v>
      </c>
    </row>
    <row r="61" spans="1:5" ht="12.75" x14ac:dyDescent="0.2">
      <c r="A61" s="90"/>
      <c r="B61" s="92"/>
      <c r="C61" s="92"/>
      <c r="D61" s="92"/>
      <c r="E61" s="93"/>
    </row>
    <row r="62" spans="1:5" ht="12.75" x14ac:dyDescent="0.2">
      <c r="A62" s="166" t="s">
        <v>235</v>
      </c>
      <c r="B62" s="119"/>
      <c r="C62" s="119"/>
      <c r="D62" s="120"/>
      <c r="E62" s="78">
        <f>E49+E60</f>
        <v>0</v>
      </c>
    </row>
    <row r="63" spans="1:5" ht="12.75" x14ac:dyDescent="0.2">
      <c r="A63" s="90"/>
      <c r="B63" s="92"/>
      <c r="C63" s="92"/>
      <c r="D63" s="92"/>
      <c r="E63" s="93"/>
    </row>
    <row r="64" spans="1:5" ht="12.75" x14ac:dyDescent="0.2">
      <c r="A64" s="94" t="s">
        <v>236</v>
      </c>
      <c r="B64" s="167" t="s">
        <v>237</v>
      </c>
      <c r="C64" s="120"/>
      <c r="D64" s="95" t="s">
        <v>156</v>
      </c>
      <c r="E64" s="96" t="s">
        <v>157</v>
      </c>
    </row>
    <row r="65" spans="1:5" ht="12.75" x14ac:dyDescent="0.2">
      <c r="A65" s="97" t="s">
        <v>238</v>
      </c>
      <c r="B65" s="164" t="s">
        <v>239</v>
      </c>
      <c r="C65" s="120"/>
      <c r="D65" s="101"/>
      <c r="E65" s="74"/>
    </row>
    <row r="66" spans="1:5" ht="12.75" x14ac:dyDescent="0.2">
      <c r="A66" s="97" t="s">
        <v>240</v>
      </c>
      <c r="B66" s="164" t="s">
        <v>241</v>
      </c>
      <c r="C66" s="120"/>
      <c r="D66" s="101"/>
      <c r="E66" s="74"/>
    </row>
    <row r="67" spans="1:5" ht="12.75" x14ac:dyDescent="0.2">
      <c r="A67" s="165" t="s">
        <v>242</v>
      </c>
      <c r="B67" s="119"/>
      <c r="C67" s="120"/>
      <c r="D67" s="102">
        <f t="shared" ref="D67:E67" si="6">SUM(D65:D66)</f>
        <v>0</v>
      </c>
      <c r="E67" s="100">
        <f t="shared" si="6"/>
        <v>0</v>
      </c>
    </row>
    <row r="68" spans="1:5" ht="12.75" x14ac:dyDescent="0.2">
      <c r="A68" s="90"/>
      <c r="B68" s="92"/>
      <c r="C68" s="92"/>
      <c r="D68" s="92"/>
      <c r="E68" s="93"/>
    </row>
    <row r="69" spans="1:5" ht="12.75" x14ac:dyDescent="0.2">
      <c r="A69" s="166" t="s">
        <v>243</v>
      </c>
      <c r="B69" s="119"/>
      <c r="C69" s="119"/>
      <c r="D69" s="120"/>
      <c r="E69" s="78">
        <f>E67+E62</f>
        <v>0</v>
      </c>
    </row>
    <row r="70" spans="1:5" ht="12.75" x14ac:dyDescent="0.2">
      <c r="A70" s="90"/>
      <c r="B70" s="92"/>
      <c r="C70" s="92"/>
      <c r="D70" s="92"/>
      <c r="E70" s="93"/>
    </row>
    <row r="71" spans="1:5" ht="12.75" x14ac:dyDescent="0.2">
      <c r="A71" s="69" t="s">
        <v>244</v>
      </c>
      <c r="B71" s="170" t="s">
        <v>245</v>
      </c>
      <c r="C71" s="120"/>
      <c r="D71" s="103" t="s">
        <v>156</v>
      </c>
      <c r="E71" s="104" t="s">
        <v>157</v>
      </c>
    </row>
    <row r="72" spans="1:5" ht="12.75" x14ac:dyDescent="0.2">
      <c r="A72" s="97" t="s">
        <v>246</v>
      </c>
      <c r="B72" s="164" t="s">
        <v>247</v>
      </c>
      <c r="C72" s="120"/>
      <c r="D72" s="101"/>
      <c r="E72" s="74"/>
    </row>
    <row r="73" spans="1:5" ht="12.75" x14ac:dyDescent="0.2">
      <c r="A73" s="97" t="s">
        <v>248</v>
      </c>
      <c r="B73" s="164" t="s">
        <v>249</v>
      </c>
      <c r="C73" s="120"/>
      <c r="D73" s="101"/>
      <c r="E73" s="74"/>
    </row>
    <row r="74" spans="1:5" ht="12.75" x14ac:dyDescent="0.2">
      <c r="A74" s="97" t="s">
        <v>250</v>
      </c>
      <c r="B74" s="164" t="s">
        <v>251</v>
      </c>
      <c r="C74" s="120"/>
      <c r="D74" s="101"/>
      <c r="E74" s="74"/>
    </row>
    <row r="75" spans="1:5" ht="12.75" x14ac:dyDescent="0.2">
      <c r="A75" s="165" t="s">
        <v>252</v>
      </c>
      <c r="B75" s="119"/>
      <c r="C75" s="120"/>
      <c r="D75" s="102">
        <f t="shared" ref="D75:E75" si="7">SUM(D72:D74)</f>
        <v>0</v>
      </c>
      <c r="E75" s="100">
        <f t="shared" si="7"/>
        <v>0</v>
      </c>
    </row>
    <row r="76" spans="1:5" ht="12.75" x14ac:dyDescent="0.2">
      <c r="A76" s="90"/>
      <c r="B76" s="92"/>
      <c r="C76" s="92"/>
      <c r="D76" s="92"/>
      <c r="E76" s="93"/>
    </row>
    <row r="77" spans="1:5" ht="25.5" x14ac:dyDescent="0.2">
      <c r="A77" s="79" t="s">
        <v>20</v>
      </c>
      <c r="B77" s="105" t="s">
        <v>144</v>
      </c>
      <c r="C77" s="95" t="s">
        <v>55</v>
      </c>
      <c r="D77" s="95" t="s">
        <v>253</v>
      </c>
      <c r="E77" s="96" t="s">
        <v>254</v>
      </c>
    </row>
    <row r="78" spans="1:5" ht="12.75" x14ac:dyDescent="0.2">
      <c r="A78" s="97">
        <v>1</v>
      </c>
      <c r="B78" s="106" t="str">
        <f>IF(D5="5H",B9,B8)</f>
        <v>Auxiliar de serviços gerais 220h (8H)</v>
      </c>
      <c r="C78" s="99">
        <v>1</v>
      </c>
      <c r="D78" s="74">
        <f>(E69)/(1-(D75))</f>
        <v>0</v>
      </c>
      <c r="E78" s="74">
        <f>D78*C78*12</f>
        <v>0</v>
      </c>
    </row>
    <row r="79" spans="1:5" ht="12.75" x14ac:dyDescent="0.2">
      <c r="A79" s="107"/>
      <c r="B79" s="108"/>
      <c r="C79" s="107"/>
      <c r="D79" s="109"/>
      <c r="E79" s="110"/>
    </row>
    <row r="80" spans="1:5" ht="12.75" x14ac:dyDescent="0.2">
      <c r="A80" s="107"/>
      <c r="B80" s="108"/>
      <c r="C80" s="107"/>
      <c r="D80" s="109"/>
      <c r="E80" s="110"/>
    </row>
    <row r="81" spans="1:5" ht="12.75" x14ac:dyDescent="0.2">
      <c r="A81" s="168" t="s">
        <v>46</v>
      </c>
      <c r="B81" s="115"/>
      <c r="C81" s="169" t="s">
        <v>255</v>
      </c>
      <c r="D81" s="115"/>
      <c r="E81" s="115"/>
    </row>
    <row r="82" spans="1:5" ht="12.75" x14ac:dyDescent="0.2">
      <c r="A82" s="168" t="s">
        <v>47</v>
      </c>
      <c r="B82" s="115"/>
      <c r="C82" s="169" t="s">
        <v>256</v>
      </c>
      <c r="D82" s="115"/>
      <c r="E82" s="115"/>
    </row>
    <row r="83" spans="1:5" ht="12.75" x14ac:dyDescent="0.2">
      <c r="A83" s="168" t="s">
        <v>48</v>
      </c>
      <c r="B83" s="115"/>
      <c r="C83" s="169" t="s">
        <v>257</v>
      </c>
      <c r="D83" s="115"/>
      <c r="E83" s="115"/>
    </row>
    <row r="84" spans="1:5" ht="12.75" x14ac:dyDescent="0.2">
      <c r="A84" s="168" t="s">
        <v>49</v>
      </c>
      <c r="B84" s="115"/>
      <c r="C84" s="169" t="s">
        <v>258</v>
      </c>
      <c r="D84" s="115"/>
      <c r="E84" s="115"/>
    </row>
  </sheetData>
  <mergeCells count="70">
    <mergeCell ref="B55:C55"/>
    <mergeCell ref="B56:C56"/>
    <mergeCell ref="B57:C57"/>
    <mergeCell ref="B58:C58"/>
    <mergeCell ref="A47:C47"/>
    <mergeCell ref="A49:D49"/>
    <mergeCell ref="B52:C52"/>
    <mergeCell ref="B53:C53"/>
    <mergeCell ref="B54:C54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8:D8"/>
    <mergeCell ref="B9:D9"/>
    <mergeCell ref="B11:E11"/>
    <mergeCell ref="A14:D14"/>
    <mergeCell ref="B16:C16"/>
    <mergeCell ref="A1:E1"/>
    <mergeCell ref="A2:E2"/>
    <mergeCell ref="A4:B4"/>
    <mergeCell ref="A5:B5"/>
    <mergeCell ref="B7:E7"/>
    <mergeCell ref="A84:B84"/>
    <mergeCell ref="C82:E82"/>
    <mergeCell ref="C83:E83"/>
    <mergeCell ref="C84:E84"/>
    <mergeCell ref="A69:D69"/>
    <mergeCell ref="B71:C71"/>
    <mergeCell ref="B72:C72"/>
    <mergeCell ref="B73:C73"/>
    <mergeCell ref="B74:C74"/>
    <mergeCell ref="A75:C75"/>
    <mergeCell ref="C81:E81"/>
    <mergeCell ref="B66:C66"/>
    <mergeCell ref="A67:C67"/>
    <mergeCell ref="A81:B81"/>
    <mergeCell ref="A82:B82"/>
    <mergeCell ref="A83:B83"/>
    <mergeCell ref="B59:C59"/>
    <mergeCell ref="A60:D60"/>
    <mergeCell ref="A62:D62"/>
    <mergeCell ref="B64:C64"/>
    <mergeCell ref="B65:C65"/>
  </mergeCells>
  <printOptions horizontalCentered="1"/>
  <pageMargins left="0.7" right="0.7" top="0.39370078740157477" bottom="0.39370078740157477" header="0" footer="0"/>
  <pageSetup paperSize="9" fitToHeight="0" pageOrder="overThenDown" orientation="portrait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17</vt:i4>
      </vt:variant>
    </vt:vector>
  </HeadingPairs>
  <TitlesOfParts>
    <vt:vector size="17" baseType="lpstr">
      <vt:lpstr>CAPA</vt:lpstr>
      <vt:lpstr>PREÇO_TOTAL_MENSAL</vt:lpstr>
      <vt:lpstr>EDUCAÇÃO</vt:lpstr>
      <vt:lpstr>SAUDE</vt:lpstr>
      <vt:lpstr>ADM</vt:lpstr>
      <vt:lpstr>ASG_5H_20P</vt:lpstr>
      <vt:lpstr>ASG_5H_40P</vt:lpstr>
      <vt:lpstr>ASG_8H_20P</vt:lpstr>
      <vt:lpstr>ASG_8H_40P</vt:lpstr>
      <vt:lpstr>PORTEIRO_NOTURNO_12X36</vt:lpstr>
      <vt:lpstr>PORTEIRO_DIURNO_12X36</vt:lpstr>
      <vt:lpstr>MERENDEIRA_5H_20P</vt:lpstr>
      <vt:lpstr>MERENDEIRA_8H_20P</vt:lpstr>
      <vt:lpstr>COPEIRO_8H</vt:lpstr>
      <vt:lpstr>RECEPCIONISTA_8H</vt:lpstr>
      <vt:lpstr>RECEPCIONISTA_5H</vt:lpstr>
      <vt:lpstr>AXILIAR_CRECHE_8H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Edineia da Costa Fernandes</dc:creator>
  <cp:lastModifiedBy>Edineia da Costa Fernandes</cp:lastModifiedBy>
  <dcterms:created xsi:type="dcterms:W3CDTF">2023-03-08T20:07:59Z</dcterms:created>
  <dcterms:modified xsi:type="dcterms:W3CDTF">2023-03-08T20:29:34Z</dcterms:modified>
</cp:coreProperties>
</file>